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bookViews>
    <workbookView xWindow="0" yWindow="0" windowWidth="20490" windowHeight="7620" tabRatio="954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Sheet1" sheetId="60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N1'!$A$8:$M$8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4.2'!$A$1:$I$36</definedName>
    <definedName name="_xlnm.Print_Area" localSheetId="7">'ფორმა 4.4'!$A$1:$H$46</definedName>
    <definedName name="_xlnm.Print_Area" localSheetId="8">'ფორმა 4.5'!$A$1:$L$48</definedName>
    <definedName name="_xlnm.Print_Area" localSheetId="11">'ფორმა 5.2'!$A$1:$I$37</definedName>
    <definedName name="_xlnm.Print_Area" localSheetId="13">'ფორმა 5.4'!$A$1:$H$45</definedName>
    <definedName name="_xlnm.Print_Area" localSheetId="14">'ფორმა 5.5'!$A$1:$L$48</definedName>
    <definedName name="_xlnm.Print_Area" localSheetId="21">'ფორმა 8.3'!$A$1:$I$35</definedName>
    <definedName name="_xlnm.Print_Area" localSheetId="17">'ფორმა N 7.1'!$A$1:$H$51</definedName>
    <definedName name="_xlnm.Print_Area" localSheetId="22">'ფორმა N 9'!$A$1:$I$48</definedName>
    <definedName name="_xlnm.Print_Area" localSheetId="0">'ფორმა N1'!$A$1:$N$220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N4.1'!$A$1:$F$38</definedName>
    <definedName name="_xlnm.Print_Area" localSheetId="9">'ფორმა N5'!$A$1:$D$87</definedName>
    <definedName name="_xlnm.Print_Area" localSheetId="10">'ფორმა N5.1'!$A$1:$D$42</definedName>
    <definedName name="_xlnm.Print_Area" localSheetId="15">'ფორმა N6'!$A$1:$D$90</definedName>
    <definedName name="_xlnm.Print_Area" localSheetId="16">'ფორმა N7'!$A$1:$J$21</definedName>
    <definedName name="_xlnm.Print_Area" localSheetId="18">'ფორმა N8'!$A$1:$K$52</definedName>
    <definedName name="_xlnm.Print_Area" localSheetId="19">'ფორმა N8.1'!$A$1:$H$35</definedName>
    <definedName name="_xlnm.Print_Area" localSheetId="20">'ფორმა N8.2'!$A$1:$I$35</definedName>
    <definedName name="_xlnm.Print_Area" localSheetId="24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0" i="47" l="1"/>
  <c r="C10" i="47"/>
  <c r="D12" i="40"/>
  <c r="C12" i="40"/>
  <c r="A6" i="57" l="1"/>
  <c r="C2" i="57" l="1"/>
  <c r="I2" i="35"/>
  <c r="I2" i="39"/>
  <c r="I2" i="17"/>
  <c r="H2" i="16"/>
  <c r="I2" i="10"/>
  <c r="G2" i="18"/>
  <c r="I2" i="9"/>
  <c r="D2" i="12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6" i="55"/>
  <c r="A5" i="34"/>
  <c r="A5" i="30"/>
  <c r="A5" i="29"/>
  <c r="A7" i="40"/>
  <c r="A5" i="7"/>
  <c r="A5" i="3"/>
  <c r="M33" i="59" l="1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C25" i="57" l="1"/>
  <c r="C24" i="57"/>
  <c r="C23" i="57"/>
  <c r="C19" i="57"/>
  <c r="C18" i="57"/>
  <c r="C14" i="57"/>
  <c r="C12" i="57"/>
  <c r="C11" i="57"/>
  <c r="C20" i="57" l="1"/>
  <c r="I38" i="35" l="1"/>
  <c r="K35" i="55" l="1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K35" i="46"/>
  <c r="H34" i="45"/>
  <c r="G34" i="45"/>
  <c r="I25" i="43"/>
  <c r="H25" i="43"/>
  <c r="G25" i="43"/>
  <c r="D27" i="3" l="1"/>
  <c r="C27" i="3"/>
  <c r="C12" i="3" l="1"/>
  <c r="I25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4" l="1"/>
  <c r="I35" i="30" l="1"/>
  <c r="H35" i="30"/>
  <c r="A4" i="30"/>
  <c r="H25" i="29"/>
  <c r="G25" i="29"/>
  <c r="A4" i="29"/>
  <c r="D25" i="27" l="1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<sst xmlns="http://schemas.openxmlformats.org/spreadsheetml/2006/main" count="1759" uniqueCount="825">
  <si>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</si>
  <si>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</si>
  <si>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</si>
  <si>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</si>
  <si>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</si>
  <si>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</si>
  <si>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</si>
  <si>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</si>
  <si>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</si>
  <si>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</si>
  <si>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</si>
  <si>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</si>
  <si>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</si>
  <si>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</si>
  <si>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</si>
  <si>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</si>
  <si>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</si>
  <si>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</si>
  <si>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</si>
  <si>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</si>
  <si>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</si>
  <si>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</si>
  <si>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</si>
  <si>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</si>
  <si>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</si>
  <si>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</si>
  <si>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</si>
  <si>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</si>
  <si>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</si>
  <si>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</si>
  <si>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</si>
  <si>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</si>
  <si>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</si>
  <si>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</si>
  <si>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</si>
  <si>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</si>
  <si>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</si>
  <si>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</si>
  <si>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</si>
  <si>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</si>
  <si>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</si>
  <si>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</si>
  <si>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</si>
  <si>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</si>
  <si>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</si>
  <si>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</si>
  <si>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</si>
  <si>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</si>
  <si>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</si>
  <si>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</si>
  <si>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</si>
  <si>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</si>
  <si>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</si>
  <si>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</si>
  <si>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</si>
  <si>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</si>
  <si>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</si>
  <si>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</si>
  <si>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</si>
  <si>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</si>
  <si>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</si>
  <si>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</si>
  <si>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</si>
  <si>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</si>
  <si>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</si>
  <si>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</si>
  <si>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</si>
  <si>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</si>
  <si>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</si>
  <si>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</si>
  <si>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</si>
  <si>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</si>
  <si>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</si>
  <si>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</si>
  <si>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</si>
  <si>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</si>
  <si>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</si>
  <si>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</si>
  <si>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</si>
  <si>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</si>
  <si>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</si>
  <si>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</si>
  <si>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</si>
  <si>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</si>
  <si>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</si>
  <si>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</si>
  <si>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</si>
  <si>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</si>
  <si>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</si>
  <si>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</si>
  <si>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</si>
  <si>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</si>
  <si>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</si>
  <si>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</si>
  <si>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</si>
  <si>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</si>
  <si>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</si>
  <si>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</si>
  <si>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</si>
  <si>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</si>
  <si>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</si>
  <si>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</si>
  <si>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</si>
  <si>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</si>
  <si>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</si>
  <si>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</si>
  <si>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</si>
  <si>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</si>
  <si>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</si>
  <si>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</si>
  <si>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</si>
  <si>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</si>
  <si>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</si>
  <si>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</si>
  <si>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</si>
  <si>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</si>
  <si>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</si>
  <si>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</si>
  <si>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</si>
  <si>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</si>
  <si>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</si>
  <si>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</si>
  <si>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</si>
  <si>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</si>
  <si>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</si>
  <si>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</si>
  <si>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</si>
  <si>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</si>
  <si>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</si>
  <si>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</si>
  <si>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</si>
  <si>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</si>
  <si>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</si>
  <si>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</si>
  <si>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</si>
  <si>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</si>
  <si>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</si>
  <si>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</si>
  <si>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</si>
  <si>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</si>
  <si>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</si>
  <si>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</si>
  <si>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</si>
  <si>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</si>
  <si>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</si>
  <si>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</si>
  <si>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</si>
  <si>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</si>
  <si>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</si>
  <si>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</si>
  <si>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</si>
  <si>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</si>
  <si>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</si>
  <si>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</si>
  <si>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</si>
  <si>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</si>
  <si>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</si>
  <si>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</si>
  <si>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</si>
  <si>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</si>
  <si>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</si>
  <si>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</si>
  <si>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</si>
  <si>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</si>
  <si>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</si>
  <si>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</si>
  <si>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</si>
  <si>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</si>
  <si>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</si>
  <si>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</si>
  <si>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</si>
  <si>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</si>
  <si>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</si>
  <si>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</si>
  <si>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</si>
  <si>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</si>
  <si>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</si>
  <si>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</si>
  <si>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</si>
  <si>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</si>
  <si>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</si>
  <si>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</si>
  <si>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</si>
  <si>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</si>
  <si>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</si>
  <si>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</si>
  <si>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</si>
  <si>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</si>
  <si>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</si>
  <si>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</si>
  <si>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</si>
  <si>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</si>
  <si>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</si>
  <si>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</si>
  <si>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</si>
  <si>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</si>
  <si>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</si>
  <si>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</si>
  <si>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</si>
  <si>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</si>
  <si>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</si>
  <si>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</si>
  <si>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</si>
  <si>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</si>
  <si>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</si>
  <si>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</si>
  <si>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</si>
  <si>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</si>
  <si>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</si>
  <si>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</si>
  <si>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</si>
  <si>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</si>
  <si>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</si>
  <si>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</si>
  <si>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</si>
  <si>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</si>
  <si>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</si>
  <si>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</si>
  <si>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</si>
  <si>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</si>
  <si>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</si>
  <si>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</si>
  <si>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</si>
  <si>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</si>
  <si>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</si>
  <si>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</si>
  <si>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</si>
  <si>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</si>
  <si>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</si>
  <si>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</si>
  <si>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</si>
  <si>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</si>
  <si>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</si>
  <si>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</si>
  <si>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</si>
  <si>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</si>
  <si>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</si>
  <si>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</si>
  <si>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</si>
  <si>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</si>
  <si>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</si>
  <si>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</si>
  <si>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</si>
  <si>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</si>
  <si>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</si>
  <si>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</si>
  <si>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</si>
  <si>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</si>
  <si>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</si>
  <si>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</si>
  <si>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</si>
  <si>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</si>
  <si>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</si>
  <si>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</si>
  <si>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</si>
  <si>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</si>
  <si>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</si>
  <si>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</si>
  <si>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</si>
  <si>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</si>
  <si>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</si>
  <si>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</si>
  <si>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</si>
  <si>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</si>
  <si>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</si>
  <si>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</si>
  <si>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</si>
  <si>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</si>
  <si>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</si>
  <si>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</si>
  <si>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</si>
  <si>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</si>
  <si>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</si>
  <si>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</si>
  <si>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</si>
  <si>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</si>
  <si>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</si>
  <si>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</si>
  <si>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</si>
  <si>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</si>
  <si>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</si>
  <si>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</si>
  <si>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</si>
  <si>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</si>
  <si>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</si>
  <si>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</si>
  <si>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</si>
  <si>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</si>
  <si>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</si>
  <si>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</si>
  <si>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</si>
  <si>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</si>
  <si>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</si>
  <si>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</si>
  <si>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</si>
  <si>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</si>
  <si>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</si>
  <si>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</si>
  <si>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</si>
  <si>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</si>
  <si>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</si>
  <si>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</si>
  <si>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</si>
  <si>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</si>
  <si>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</si>
  <si>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</si>
  <si>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</si>
  <si>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</si>
  <si>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</si>
  <si>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</si>
  <si>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</si>
  <si>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</si>
  <si>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</si>
  <si>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</si>
  <si>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</si>
  <si>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</si>
  <si>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</si>
  <si>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</si>
  <si>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</si>
  <si>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</si>
  <si>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</si>
  <si>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</si>
  <si>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</si>
  <si>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</si>
  <si>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</si>
  <si>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</si>
  <si>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</si>
  <si>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</si>
  <si>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</si>
  <si>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</si>
  <si>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</si>
  <si>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</si>
  <si>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</si>
  <si>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</si>
  <si>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</si>
  <si>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</si>
  <si>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</si>
  <si>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</si>
  <si>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</si>
  <si>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</si>
  <si>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</si>
  <si>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</si>
  <si>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</si>
  <si>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</si>
  <si>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</si>
  <si>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</si>
  <si>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</si>
  <si>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</si>
  <si>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</si>
  <si>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</si>
  <si>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</si>
  <si>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</si>
  <si>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</si>
  <si>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</si>
  <si>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</si>
  <si>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</si>
  <si>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</si>
  <si>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</si>
  <si>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</si>
  <si>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</si>
  <si>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</si>
  <si>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</si>
  <si>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</si>
  <si>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</si>
  <si>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</si>
  <si>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</si>
  <si>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</si>
  <si>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</si>
  <si>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</si>
  <si>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</si>
  <si>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</si>
  <si>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</si>
  <si>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</si>
  <si>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</si>
  <si>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</si>
  <si>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</si>
  <si>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</si>
  <si>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</si>
  <si>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</si>
  <si>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</si>
  <si>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</si>
  <si>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</si>
  <si>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</si>
  <si>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</si>
  <si>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</si>
  <si>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</si>
  <si>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</si>
  <si>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</si>
  <si>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</si>
  <si>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</si>
  <si>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</si>
  <si>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</si>
  <si>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</si>
  <si>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</si>
  <si>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</si>
  <si>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</si>
  <si>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</si>
  <si>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</si>
  <si>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</si>
  <si>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</si>
  <si>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</si>
  <si>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</si>
  <si>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</si>
  <si>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</si>
  <si>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</si>
  <si>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</si>
  <si>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</si>
  <si>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</si>
  <si>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</si>
  <si>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</si>
  <si>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</si>
  <si>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</si>
  <si>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</si>
  <si>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</si>
  <si>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</si>
  <si>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</si>
  <si>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</si>
  <si>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</si>
  <si>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</si>
  <si>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</si>
  <si>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</si>
  <si>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</si>
  <si>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</si>
  <si>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</si>
  <si>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</si>
  <si>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</si>
  <si>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</si>
  <si>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</si>
  <si>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</si>
  <si>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</si>
  <si>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</si>
  <si>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</si>
  <si>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</si>
  <si>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</si>
  <si>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</si>
  <si>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</si>
  <si>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</si>
  <si>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</si>
  <si>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</si>
  <si>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</si>
  <si>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</si>
  <si>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</si>
  <si>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</si>
  <si>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</si>
  <si>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</si>
  <si>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</si>
  <si>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</si>
  <si>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</si>
  <si>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</si>
  <si>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</si>
  <si>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</si>
  <si>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</si>
  <si>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</si>
  <si>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</si>
  <si>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</si>
  <si>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</si>
  <si>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</si>
  <si>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</si>
  <si>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</si>
  <si>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</si>
  <si>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</si>
  <si>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</si>
  <si>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</si>
  <si>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</si>
  <si>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</si>
  <si>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</si>
  <si>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</si>
  <si>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</si>
  <si>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</si>
  <si>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</si>
  <si>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</si>
  <si>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</si>
  <si>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</si>
  <si>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</si>
  <si>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</si>
  <si>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</si>
  <si>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</si>
  <si>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</si>
  <si>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</si>
  <si>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</si>
  <si>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</si>
  <si>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</si>
  <si>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</si>
  <si>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</si>
  <si>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</si>
  <si>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</si>
  <si>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</si>
  <si>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</si>
  <si>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</si>
  <si>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</si>
  <si>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</si>
  <si>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</si>
  <si>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</si>
  <si>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</si>
  <si>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</si>
  <si>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</si>
  <si>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</si>
  <si>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</si>
  <si>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</si>
  <si>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</si>
  <si>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</si>
  <si>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</si>
  <si>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</si>
  <si>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</si>
  <si>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</si>
  <si>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</si>
  <si>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</si>
  <si>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</si>
  <si>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</si>
  <si>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</si>
  <si>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</si>
  <si>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</si>
  <si>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</si>
  <si>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</si>
  <si>
    <t>ხაზინაში გადარიცხვა</t>
  </si>
  <si>
    <t>შპს. "ჯეოჩელენჯი"...(საკაბელო ტელევიზია)</t>
  </si>
  <si>
    <t>თემურ</t>
  </si>
  <si>
    <t>წიკლაური</t>
  </si>
  <si>
    <t>გაგა</t>
  </si>
  <si>
    <t>ფოლადაშვილი</t>
  </si>
  <si>
    <t>კობა სამხარაძე</t>
  </si>
  <si>
    <t>კახა ლაშხია</t>
  </si>
  <si>
    <t>სოლომონ გოდერძიშვილი</t>
  </si>
  <si>
    <t>ლიანა ტაველურაშვილი</t>
  </si>
  <si>
    <t>თემურ წიკლაური</t>
  </si>
  <si>
    <t>ირმა ჩუბინიძე</t>
  </si>
  <si>
    <t>ვასილ კუსრაშვილი</t>
  </si>
  <si>
    <t>ზურაბ მწყერაშვილი</t>
  </si>
  <si>
    <t>ბესიკ ჩხაიძე</t>
  </si>
  <si>
    <t>გენადი მუმლაძე</t>
  </si>
  <si>
    <t>""</t>
  </si>
  <si>
    <t>გიორგი აღდგომელაძე</t>
  </si>
  <si>
    <t>ცირა ეცადაშვილი</t>
  </si>
  <si>
    <t>გიორგი კვერნაძე</t>
  </si>
  <si>
    <t>ზაზა წოდოლიშვილი</t>
  </si>
  <si>
    <t>ნიკა შონია</t>
  </si>
  <si>
    <t>ემზარ საბაშვილი</t>
  </si>
  <si>
    <t>რეზო რომინაძე</t>
  </si>
  <si>
    <t>არჩიმ გელაშვილი</t>
  </si>
  <si>
    <t>აკაკი ქაჩიბაია</t>
  </si>
  <si>
    <t>ნესტან ბედუკაძე</t>
  </si>
  <si>
    <t>ზურაბ გაფრინდაშვილი</t>
  </si>
  <si>
    <t>ლაშა ლალიაშვილი</t>
  </si>
  <si>
    <t>ნინა ნიგურიანი</t>
  </si>
  <si>
    <t>ამირან მახარობლიძე</t>
  </si>
  <si>
    <t>მიხეილ კევლიშვილი</t>
  </si>
  <si>
    <t>62001008282</t>
  </si>
  <si>
    <t>01030028848</t>
  </si>
  <si>
    <t>01015001989</t>
  </si>
  <si>
    <t>01013015628</t>
  </si>
  <si>
    <t>12001094804</t>
  </si>
  <si>
    <t>38001007769</t>
  </si>
  <si>
    <t>26001018483</t>
  </si>
  <si>
    <t>01011085827</t>
  </si>
  <si>
    <t>01030009659</t>
  </si>
  <si>
    <t>59001016149</t>
  </si>
  <si>
    <t>57001003131</t>
  </si>
  <si>
    <t>25001004248</t>
  </si>
  <si>
    <t>50001003355</t>
  </si>
  <si>
    <t>59001094257</t>
  </si>
  <si>
    <t>61009020052</t>
  </si>
  <si>
    <t>01030005782</t>
  </si>
  <si>
    <t>39001036447</t>
  </si>
  <si>
    <t>12001032099</t>
  </si>
  <si>
    <t>01009000983</t>
  </si>
  <si>
    <t>01025005491</t>
  </si>
  <si>
    <t>52001021615</t>
  </si>
  <si>
    <t>თეა ტაბიძე</t>
  </si>
  <si>
    <t>01005037563</t>
  </si>
  <si>
    <t>01001089087</t>
  </si>
  <si>
    <t>ფულადი შემოწირულობა</t>
  </si>
  <si>
    <t>ამირან ფერხული</t>
  </si>
  <si>
    <t>ნუგზარ ხაჩიძე</t>
  </si>
  <si>
    <t>გიორგი გვენცაძე</t>
  </si>
  <si>
    <t>გივი ლობჟანიძე</t>
  </si>
  <si>
    <t>ზვიად ბარბაქაძე</t>
  </si>
  <si>
    <t>გიორგი აღდგომელაზე</t>
  </si>
  <si>
    <t>მარიამ გოგიჩაიშვილი</t>
  </si>
  <si>
    <t>ირაკლი სხირტლაძე</t>
  </si>
  <si>
    <t>მიხეილ ქუმსიშვილი</t>
  </si>
  <si>
    <t>მზია კუპრავიშვილი</t>
  </si>
  <si>
    <t>დავით ხარშილაძე</t>
  </si>
  <si>
    <t>არკადი სალია</t>
  </si>
  <si>
    <t>ვასილ მაისურაძე</t>
  </si>
  <si>
    <t>გრიგოლ მღვდელაძე</t>
  </si>
  <si>
    <t>ლაშა შეროზია</t>
  </si>
  <si>
    <t>ვახტანგ ხარხელაური</t>
  </si>
  <si>
    <t>ბადრი იმედაშვილი</t>
  </si>
  <si>
    <t>ტარიელ თედელური</t>
  </si>
  <si>
    <t>ჯემალ მანგიაშვილი</t>
  </si>
  <si>
    <t>ემილია ჭელიძე</t>
  </si>
  <si>
    <t>გიორგი მეჭურჭლიშვილოი</t>
  </si>
  <si>
    <t>გიორგი პეტრიაშვილი</t>
  </si>
  <si>
    <t>თამარ კინწურაშვილი</t>
  </si>
  <si>
    <t>კახა ლატარია</t>
  </si>
  <si>
    <t>ირაკლი ბერაია</t>
  </si>
  <si>
    <t>გიორგი ჩარაშვილი</t>
  </si>
  <si>
    <t>დავით სულავა</t>
  </si>
  <si>
    <t>ვალერი მებაღიშვილი</t>
  </si>
  <si>
    <t>პაატა ქირია</t>
  </si>
  <si>
    <t>დავით ბეგიაშვილი</t>
  </si>
  <si>
    <t>ნინო ხაჭაპურიძე</t>
  </si>
  <si>
    <t>ოლეგ ქოიავა</t>
  </si>
  <si>
    <t>გიორგი ხვადაგიანი</t>
  </si>
  <si>
    <t>ფრანჩესკო ნადირაშვილი</t>
  </si>
  <si>
    <t>ირაკლი გაბრიჭიძე</t>
  </si>
  <si>
    <t>ონისე გვენცაძე</t>
  </si>
  <si>
    <t>ნიკოლოზ ვარდოშვილი</t>
  </si>
  <si>
    <t>ირაკლი ალანია</t>
  </si>
  <si>
    <t>ზურაბ ივანიძე</t>
  </si>
  <si>
    <t>ნანა კურტანიძე</t>
  </si>
  <si>
    <t>მახარე მეტრეველი</t>
  </si>
  <si>
    <t>ნოდარ გოგოძე</t>
  </si>
  <si>
    <t>გიორგი ტაბატაძე</t>
  </si>
  <si>
    <t>თეიმურაზ  კუჭუხიძე</t>
  </si>
  <si>
    <t>გიორგი ყიფიანი</t>
  </si>
  <si>
    <t>დავით მამისაშვილი</t>
  </si>
  <si>
    <t>ლუკა გიგიტაშვილი</t>
  </si>
  <si>
    <t>ლაშა ჩიკვილაძე</t>
  </si>
  <si>
    <t>არჩილ ქათამაძე</t>
  </si>
  <si>
    <t>ნინო მაზანაშვილი</t>
  </si>
  <si>
    <t>ნიკოლოზ გოგინაშვილი</t>
  </si>
  <si>
    <t>ლედი მარაული</t>
  </si>
  <si>
    <t>ანა კუბეცია</t>
  </si>
  <si>
    <t>იოსებ ლაფანაშვილი</t>
  </si>
  <si>
    <t>გიორგი გეგელაშვილი</t>
  </si>
  <si>
    <t>ლაშა ხორავა</t>
  </si>
  <si>
    <t>ვახტანგ კვანტალიანი</t>
  </si>
  <si>
    <t>ზეზვა შამშალაიძე</t>
  </si>
  <si>
    <t>თეა ჟვანია</t>
  </si>
  <si>
    <t>ირაკლი ნინუა</t>
  </si>
  <si>
    <t>51001001583</t>
  </si>
  <si>
    <t>01019007209</t>
  </si>
  <si>
    <t>01025016935</t>
  </si>
  <si>
    <t>35001036603</t>
  </si>
  <si>
    <t>01022004254</t>
  </si>
  <si>
    <t>01017011496</t>
  </si>
  <si>
    <t>16001002942</t>
  </si>
  <si>
    <t>08001003769</t>
  </si>
  <si>
    <t>59003004405</t>
  </si>
  <si>
    <t>01035003942</t>
  </si>
  <si>
    <t>60001107777</t>
  </si>
  <si>
    <t>01009009893</t>
  </si>
  <si>
    <t>01005034390</t>
  </si>
  <si>
    <t>01005034665</t>
  </si>
  <si>
    <t>01025006854</t>
  </si>
  <si>
    <t>25001009443</t>
  </si>
  <si>
    <t>43001003469</t>
  </si>
  <si>
    <t>01024036647</t>
  </si>
  <si>
    <t>49001005950</t>
  </si>
  <si>
    <t>გუკა გოგიჩაიშვილი</t>
  </si>
  <si>
    <t>61001070702</t>
  </si>
  <si>
    <t>16001008004</t>
  </si>
  <si>
    <t>25001009143</t>
  </si>
  <si>
    <t>01024059823</t>
  </si>
  <si>
    <t>19001091900</t>
  </si>
  <si>
    <t>01002027050</t>
  </si>
  <si>
    <t>58001003439</t>
  </si>
  <si>
    <t>01024075661</t>
  </si>
  <si>
    <t>01024001408</t>
  </si>
  <si>
    <t>01324092602</t>
  </si>
  <si>
    <t>01019011726</t>
  </si>
  <si>
    <t>08001035232</t>
  </si>
  <si>
    <t>19001003003</t>
  </si>
  <si>
    <t>40001002269</t>
  </si>
  <si>
    <t>01018005127</t>
  </si>
  <si>
    <t>01030016578</t>
  </si>
  <si>
    <t>65001000055</t>
  </si>
  <si>
    <t>24001043921</t>
  </si>
  <si>
    <t>54001000702</t>
  </si>
  <si>
    <t>60001041843</t>
  </si>
  <si>
    <t>20001012264</t>
  </si>
  <si>
    <t>58001000338</t>
  </si>
  <si>
    <t>01014036647</t>
  </si>
  <si>
    <t>01002009487</t>
  </si>
  <si>
    <t>01030002285</t>
  </si>
  <si>
    <t>34001001508</t>
  </si>
  <si>
    <t>25001049477</t>
  </si>
  <si>
    <t>62001023812</t>
  </si>
  <si>
    <t>53001009946</t>
  </si>
  <si>
    <t>01036000265</t>
  </si>
  <si>
    <t>59002000717</t>
  </si>
  <si>
    <t>01027072961</t>
  </si>
  <si>
    <t>01019032376</t>
  </si>
  <si>
    <t>01025003942</t>
  </si>
  <si>
    <t>50801004621</t>
  </si>
  <si>
    <t>01030009671</t>
  </si>
  <si>
    <t>42350000260</t>
  </si>
  <si>
    <t>01019069759</t>
  </si>
  <si>
    <t>20001003571</t>
  </si>
  <si>
    <t>01030022840</t>
  </si>
  <si>
    <t>35001045317</t>
  </si>
  <si>
    <t>61007003730</t>
  </si>
  <si>
    <t>60001053403</t>
  </si>
  <si>
    <t>06001005820</t>
  </si>
  <si>
    <t>01024054980</t>
  </si>
  <si>
    <t>39001006460</t>
  </si>
  <si>
    <t>მარიამ ჭავჭავაძე</t>
  </si>
  <si>
    <t>01003001453</t>
  </si>
  <si>
    <t>ბუღალტრული მომსახურეობის</t>
  </si>
  <si>
    <t>შალვა ნათელაშვილი</t>
  </si>
  <si>
    <t>ოფისის იჯარა</t>
  </si>
  <si>
    <t xml:space="preserve">ოფისი </t>
  </si>
  <si>
    <t>არაფულადი შემოწირულობა</t>
  </si>
  <si>
    <t>01010011415</t>
  </si>
  <si>
    <t>საქართველოს ბანკი</t>
  </si>
  <si>
    <t>GE61BG0000000331054601</t>
  </si>
  <si>
    <t>GE88BG0000000331054600</t>
  </si>
  <si>
    <t>GE34BG0000000331054602</t>
  </si>
  <si>
    <t>GE34BG00000000331054602/1</t>
  </si>
  <si>
    <t>თბილისი ჯავახიშვილის ქ. N.88</t>
  </si>
  <si>
    <t>100 კვ/მ</t>
  </si>
  <si>
    <t>ოფისი</t>
  </si>
  <si>
    <t>საქართველოს ლეიბორისტული პარტია</t>
  </si>
  <si>
    <t>01/01/--31/12/2023</t>
  </si>
  <si>
    <t>01022001763</t>
  </si>
  <si>
    <t>GE25TB7692645063600025</t>
  </si>
  <si>
    <t>GE03TB7848645064300042</t>
  </si>
  <si>
    <t>GE04BG0000000100645319</t>
  </si>
  <si>
    <t>GE13TB7288945064300008</t>
  </si>
  <si>
    <t>GE62BG0000000906202600</t>
  </si>
  <si>
    <t>GE34BG0000000566205300</t>
  </si>
  <si>
    <t>GE51TB7648945064300045</t>
  </si>
  <si>
    <t>GE65BG0000000161383293</t>
  </si>
  <si>
    <t>GE88BG0000000534045918</t>
  </si>
  <si>
    <t>GE85TB7253345064300007</t>
  </si>
  <si>
    <t>GE22TB7742945061600043</t>
  </si>
  <si>
    <t>GE45BG0000000045541500</t>
  </si>
  <si>
    <t>GE92BG0000000563784300</t>
  </si>
  <si>
    <t>GE57BG0000000131144560</t>
  </si>
  <si>
    <t>GE06BG0000000103139735</t>
  </si>
  <si>
    <t>GE82BG0000000538589215</t>
  </si>
  <si>
    <t>GE57BG0000000162184269</t>
  </si>
  <si>
    <t>GE71BG0000000578211100</t>
  </si>
  <si>
    <t>GE22BG0000000100953358</t>
  </si>
  <si>
    <t>GE48BG0000000331609400</t>
  </si>
  <si>
    <t>GE23BG0000000280498400</t>
  </si>
  <si>
    <t>GE54BG0000000259702400</t>
  </si>
  <si>
    <t>GE10BG0000000210132700</t>
  </si>
  <si>
    <t>GE68BG0000000161891422</t>
  </si>
  <si>
    <t>GE32BG0000000469894800</t>
  </si>
  <si>
    <t>GE80BG0000000365913149</t>
  </si>
  <si>
    <t>GE28BG0000000622401000</t>
  </si>
  <si>
    <t>GE84BG0000000539756768</t>
  </si>
  <si>
    <t>GE90TB7891936010100001</t>
  </si>
  <si>
    <t>GE61LB0711148792531000</t>
  </si>
  <si>
    <t>GE91TB7602645063600039</t>
  </si>
  <si>
    <t>GE24TB7490745061100069</t>
  </si>
  <si>
    <t>GE55LB0711140872213000</t>
  </si>
  <si>
    <t>GE46BG0000000161289642</t>
  </si>
  <si>
    <t>GE63BG0000000539304738</t>
  </si>
  <si>
    <t>GE25BG0000000199085100</t>
  </si>
  <si>
    <t>GE02BG0000000533657332</t>
  </si>
  <si>
    <t>GE26BG0000000265393700</t>
  </si>
  <si>
    <t>GE44BG0000000101418562</t>
  </si>
  <si>
    <t>GE53BG0000000345932508</t>
  </si>
  <si>
    <t>GE98BG0000000103343913</t>
  </si>
  <si>
    <t>GE34TB7753545063600019</t>
  </si>
  <si>
    <t>GE54LB0027745010427141</t>
  </si>
  <si>
    <t>GE04BG0000000331609400</t>
  </si>
  <si>
    <t>GE56BG0000000556802500</t>
  </si>
  <si>
    <t>GE20BG0000000534081771</t>
  </si>
  <si>
    <t>GE72BG0000000190453000</t>
  </si>
  <si>
    <t>GE24LB0711121380295000</t>
  </si>
  <si>
    <t>GE13BG0000000499413321</t>
  </si>
  <si>
    <t>GE82BG0000000690598400</t>
  </si>
  <si>
    <t>GE22BG0000000277977000</t>
  </si>
  <si>
    <t>GE04TB7288945063300003</t>
  </si>
  <si>
    <t>GE56BG0000000866639900</t>
  </si>
  <si>
    <t>GE05BG0000000161624448</t>
  </si>
  <si>
    <t>GE14BG0000000537871475</t>
  </si>
  <si>
    <t>GE68BG0000000101225003</t>
  </si>
  <si>
    <t>GE76TB7642545064300012</t>
  </si>
  <si>
    <t>GE17TB7591845061100087</t>
  </si>
  <si>
    <t>GE81BS0020000010045751</t>
  </si>
  <si>
    <t>GE23BG0000000687103000</t>
  </si>
  <si>
    <t>GE37BG0000000524796043</t>
  </si>
  <si>
    <t>GE60BG0000000338715000</t>
  </si>
  <si>
    <t>GE18BG0000000160820763</t>
  </si>
  <si>
    <t>GE21BG0000000529714231</t>
  </si>
  <si>
    <t>GE54BG0000000162642648</t>
  </si>
  <si>
    <t>GE80LB0027745010710010</t>
  </si>
  <si>
    <t>GE98BS0000000005936254</t>
  </si>
  <si>
    <t>GE50BG0000000269715200</t>
  </si>
  <si>
    <t>GE06BG0000000308832600</t>
  </si>
  <si>
    <t>GE39BG0000000163147900</t>
  </si>
  <si>
    <t>GE33BG0000000161138750</t>
  </si>
  <si>
    <t>GE13BG0000000538490547</t>
  </si>
  <si>
    <t>GE32BG0000000131251904</t>
  </si>
  <si>
    <t>GE49BG0000000117028100</t>
  </si>
  <si>
    <t>GE91BG0000000101211494</t>
  </si>
  <si>
    <t>GE61TB7044445061100087</t>
  </si>
  <si>
    <t>GE97BG0000000553481355</t>
  </si>
  <si>
    <t>GE51BG0000000673380100</t>
  </si>
  <si>
    <t>GE86BG0000000537462488</t>
  </si>
  <si>
    <t>GE80BG0000000101145053</t>
  </si>
  <si>
    <t>GE53BG0000000728416700</t>
  </si>
  <si>
    <t>GE80BG0000000534091749</t>
  </si>
  <si>
    <t>GE69BG0000000162362727</t>
  </si>
  <si>
    <t>GE72BG0000000765042200</t>
  </si>
  <si>
    <t>GE97BG0000000540032887</t>
  </si>
  <si>
    <t>GE68BG0000000100630296</t>
  </si>
  <si>
    <t>GE63BG0000000541163452</t>
  </si>
  <si>
    <t>GE60BG0000000745339000</t>
  </si>
  <si>
    <t>GE18TB7858245063600019</t>
  </si>
  <si>
    <t>GE22BG0000000265085700</t>
  </si>
  <si>
    <t>GE64BG0000000535826494</t>
  </si>
  <si>
    <t>GE90BG0000000366036838</t>
  </si>
  <si>
    <t>მახარობლიძ</t>
  </si>
  <si>
    <t>მამუკა</t>
  </si>
  <si>
    <t>ხორავა</t>
  </si>
  <si>
    <t>ნიკოლოზ</t>
  </si>
  <si>
    <t>ვარდოშვილი</t>
  </si>
  <si>
    <t>მანგიაშვილი</t>
  </si>
  <si>
    <t>ჯემალ</t>
  </si>
  <si>
    <t>კახაბერ</t>
  </si>
  <si>
    <t>ქისტაური</t>
  </si>
  <si>
    <t>სავალუტო ანგარ</t>
  </si>
  <si>
    <t>ალექსი</t>
  </si>
  <si>
    <t>ქიტიაშვილი</t>
  </si>
  <si>
    <t>გოგინაშვილი</t>
  </si>
  <si>
    <t xml:space="preserve">                                     საქართველოს ლეიბორისტული პარტია</t>
  </si>
  <si>
    <t xml:space="preserve">                                                                            საქართველოს ლეიბორისტული პარტია</t>
  </si>
  <si>
    <t>ამირან</t>
  </si>
  <si>
    <t>GE55LB0711167923185000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</si>
</sst>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540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20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7" fillId="2" borderId="1" xfId="3" applyFont="1" applyFill="1" applyBorder="1"/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20" fillId="0" borderId="0" xfId="0" applyFont="1" applyFill="1" applyBorder="1" applyProtection="1">
      <protection locked="0"/>
    </xf>
    <xf numFmtId="3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wrapText="1"/>
    </xf>
    <xf numFmtId="0" fontId="20" fillId="0" borderId="1" xfId="1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left" vertical="center" wrapText="1" indent="1"/>
    </xf>
    <xf numFmtId="0" fontId="20" fillId="0" borderId="31" xfId="0" applyFont="1" applyFill="1" applyBorder="1" applyProtection="1">
      <protection locked="0"/>
    </xf>
    <xf numFmtId="3" fontId="20" fillId="4" borderId="31" xfId="0" applyNumberFormat="1" applyFont="1" applyFill="1" applyBorder="1" applyProtection="1"/>
    <xf numFmtId="0" fontId="20" fillId="2" borderId="0" xfId="0" applyFont="1" applyFill="1" applyBorder="1" applyAlignment="1" applyProtection="1">
      <alignment horizontal="left"/>
      <protection locked="0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2" fontId="16" fillId="0" borderId="21" xfId="2" applyNumberFormat="1" applyFont="1" applyFill="1" applyBorder="1" applyAlignment="1" applyProtection="1">
      <alignment horizontal="left" vertical="top" wrapText="1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168" fontId="25" fillId="2" borderId="29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 applyProtection="1">
      <alignment horizontal="center" vertical="center" wrapText="1"/>
    </xf>
    <xf numFmtId="3" fontId="29" fillId="4" borderId="1" xfId="1" applyNumberFormat="1" applyFont="1" applyFill="1" applyBorder="1" applyAlignment="1" applyProtection="1">
      <alignment horizontal="center" vertical="center" wrapText="1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14" fontId="16" fillId="0" borderId="35" xfId="9" applyNumberFormat="1" applyFont="1" applyBorder="1" applyAlignment="1" applyProtection="1">
      <alignment vertical="center"/>
      <protection locked="0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3" fontId="20" fillId="4" borderId="1" xfId="1" applyNumberFormat="1" applyFont="1" applyFill="1" applyBorder="1" applyAlignment="1" applyProtection="1">
      <alignment horizontal="center" vertical="center"/>
    </xf>
    <xf numFmtId="3" fontId="16" fillId="4" borderId="1" xfId="1" applyNumberFormat="1" applyFont="1" applyFill="1" applyBorder="1" applyAlignment="1" applyProtection="1">
      <alignment horizontal="center" vertical="center" wrapText="1"/>
    </xf>
    <xf numFmtId="165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20" fillId="4" borderId="1" xfId="0" applyNumberFormat="1" applyFont="1" applyFill="1" applyBorder="1" applyAlignment="1" applyProtection="1">
      <alignment horizontal="center"/>
    </xf>
    <xf numFmtId="0" fontId="20" fillId="4" borderId="1" xfId="0" applyFont="1" applyFill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2" applyFont="1" applyFill="1" applyBorder="1" applyAlignment="1" applyProtection="1">
      <alignment horizontal="center" vertical="top"/>
      <protection locked="0"/>
    </xf>
    <xf numFmtId="14" fontId="29" fillId="4" borderId="13" xfId="9" applyNumberFormat="1" applyFont="1" applyFill="1" applyBorder="1" applyAlignment="1" applyProtection="1">
      <alignment horizontal="center" vertical="center"/>
    </xf>
    <xf numFmtId="14" fontId="25" fillId="0" borderId="2" xfId="9" quotePrefix="1" applyNumberFormat="1" applyFont="1" applyBorder="1" applyAlignment="1" applyProtection="1">
      <alignment horizontal="center" vertical="center" wrapText="1"/>
      <protection locked="0"/>
    </xf>
    <xf numFmtId="14" fontId="25" fillId="0" borderId="2" xfId="9" applyNumberFormat="1" applyFont="1" applyBorder="1" applyAlignment="1" applyProtection="1">
      <alignment horizontal="center" vertical="center" wrapText="1"/>
      <protection locked="0"/>
    </xf>
    <xf numFmtId="0" fontId="30" fillId="0" borderId="3" xfId="9" applyFont="1" applyBorder="1" applyAlignment="1" applyProtection="1">
      <alignment vertical="center"/>
      <protection locked="0"/>
    </xf>
    <xf numFmtId="14" fontId="25" fillId="0" borderId="1" xfId="9" applyNumberFormat="1" applyFont="1" applyBorder="1" applyAlignment="1" applyProtection="1">
      <alignment horizontal="center" vertical="center" wrapText="1"/>
      <protection locked="0"/>
    </xf>
    <xf numFmtId="0" fontId="25" fillId="0" borderId="1" xfId="9" applyFont="1" applyBorder="1" applyAlignment="1" applyProtection="1">
      <alignment vertical="center" wrapText="1"/>
      <protection locked="0"/>
    </xf>
    <xf numFmtId="0" fontId="30" fillId="0" borderId="26" xfId="9" applyFont="1" applyBorder="1" applyAlignment="1" applyProtection="1">
      <alignment vertical="center"/>
      <protection locked="0"/>
    </xf>
    <xf numFmtId="0" fontId="25" fillId="0" borderId="17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horizontal="center" vertical="center"/>
      <protection locked="0"/>
    </xf>
    <xf numFmtId="0" fontId="25" fillId="0" borderId="2" xfId="9" applyFont="1" applyBorder="1" applyAlignment="1" applyProtection="1">
      <alignment horizontal="center" vertical="center" wrapText="1"/>
      <protection locked="0"/>
    </xf>
    <xf numFmtId="0" fontId="25" fillId="0" borderId="1" xfId="9" applyFont="1" applyBorder="1" applyAlignment="1" applyProtection="1">
      <alignment horizontal="center" vertical="center" wrapText="1"/>
      <protection locked="0"/>
    </xf>
    <xf numFmtId="0" fontId="25" fillId="0" borderId="17" xfId="9" applyFont="1" applyBorder="1" applyAlignment="1" applyProtection="1">
      <alignment vertical="center"/>
      <protection locked="0"/>
    </xf>
    <xf numFmtId="14" fontId="25" fillId="0" borderId="16" xfId="9" applyNumberFormat="1" applyFont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14" fontId="16" fillId="0" borderId="1" xfId="1" applyNumberFormat="1" applyFont="1" applyFill="1" applyBorder="1" applyAlignment="1" applyProtection="1">
      <alignment horizontal="left" vertical="center" wrapText="1" indent="1"/>
    </xf>
    <xf numFmtId="14" fontId="20" fillId="0" borderId="1" xfId="1" applyNumberFormat="1" applyFont="1" applyFill="1" applyBorder="1" applyAlignment="1" applyProtection="1">
      <alignment horizontal="left" vertical="center" wrapText="1" indent="1"/>
    </xf>
    <xf numFmtId="0" fontId="25" fillId="3" borderId="16" xfId="9" applyFont="1" applyFill="1" applyBorder="1" applyAlignment="1" applyProtection="1">
      <alignment horizontal="center" vertical="center" wrapText="1"/>
      <protection locked="0"/>
    </xf>
    <xf numFmtId="0" fontId="25" fillId="3" borderId="2" xfId="9" applyFont="1" applyFill="1" applyBorder="1" applyAlignment="1" applyProtection="1">
      <alignment horizontal="center" vertical="center" wrapText="1"/>
      <protection locked="0"/>
    </xf>
    <xf numFmtId="49" fontId="25" fillId="0" borderId="1" xfId="9" applyNumberFormat="1" applyFont="1" applyBorder="1" applyAlignment="1" applyProtection="1">
      <alignment horizontal="center" vertical="center"/>
      <protection locked="0"/>
    </xf>
    <xf numFmtId="49" fontId="16" fillId="4" borderId="0" xfId="9" applyNumberFormat="1" applyFont="1" applyFill="1" applyBorder="1" applyAlignment="1" applyProtection="1">
      <alignment horizontal="center" vertical="center"/>
      <protection locked="0"/>
    </xf>
    <xf numFmtId="49" fontId="25" fillId="0" borderId="2" xfId="9" applyNumberFormat="1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0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</xf>
    <xf numFmtId="0" fontId="20" fillId="4" borderId="4" xfId="1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40</xdr:row>
      <xdr:rowOff>180975</xdr:rowOff>
    </xdr:from>
    <xdr:to>
      <xdr:col>6</xdr:col>
      <xdr:colOff>219075</xdr:colOff>
      <xdr:row>40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41</xdr:row>
      <xdr:rowOff>4082</xdr:rowOff>
    </xdr:from>
    <xdr:to>
      <xdr:col>5</xdr:col>
      <xdr:colOff>110219</xdr:colOff>
      <xdr:row>41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oridze/Desktop/&#4305;&#4320;&#4331;&#4304;&#4316;&#4308;&#4305;&#4312;&#4321;%20&#4304;&#4334;&#4304;&#4314;&#4312;%20&#4318;&#4320;&#4317;&#4308;&#4325;&#4322;&#4312;/&#4332;&#4314;&#4312;&#4323;&#4320;&#4312;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3"/>
      <sheetName val="ფორმა 9.4"/>
      <sheetName val="შემაჯამებელი ფორმა"/>
      <sheetName val="Validation"/>
    </sheetNames>
    <sheetDataSet>
      <sheetData sheetId="0"/>
      <sheetData sheetId="1">
        <row r="9">
          <cell r="D9">
            <v>0</v>
          </cell>
        </row>
        <row r="31">
          <cell r="C31">
            <v>0</v>
          </cell>
        </row>
      </sheetData>
      <sheetData sheetId="2">
        <row r="9">
          <cell r="D9">
            <v>0</v>
          </cell>
        </row>
        <row r="31">
          <cell r="C31">
            <v>0</v>
          </cell>
        </row>
      </sheetData>
      <sheetData sheetId="3">
        <row r="11">
          <cell r="D11">
            <v>0</v>
          </cell>
        </row>
        <row r="17">
          <cell r="D17">
            <v>0</v>
          </cell>
        </row>
        <row r="39">
          <cell r="D3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D9">
            <v>0</v>
          </cell>
        </row>
        <row r="15">
          <cell r="D15">
            <v>0</v>
          </cell>
        </row>
        <row r="37">
          <cell r="D37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D10">
            <v>0</v>
          </cell>
        </row>
        <row r="17">
          <cell r="D17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4"/>
  <sheetViews>
    <sheetView showGridLines="0" tabSelected="1" view="pageBreakPreview" topLeftCell="B1" zoomScaleNormal="100" zoomScaleSheetLayoutView="100" workbookViewId="0">
      <selection activeCell="I9" sqref="I9"/>
    </sheetView>
  </sheetViews>
  <sheetFormatPr defaultColWidth="9.140625" defaultRowHeight="15" x14ac:dyDescent="0.2"/>
  <cols>
    <col min="1" max="1" width="7.5703125" style="398" bestFit="1" customWidth="1"/>
    <col min="2" max="2" width="13.140625" style="398" customWidth="1"/>
    <col min="3" max="3" width="16.28515625" style="398" customWidth="1"/>
    <col min="4" max="4" width="11.85546875" style="398" customWidth="1"/>
    <col min="5" max="5" width="21.85546875" style="398" customWidth="1"/>
    <col min="6" max="6" width="19.140625" style="440" customWidth="1"/>
    <col min="7" max="7" width="25" style="440" customWidth="1"/>
    <col min="8" max="8" width="12.5703125" style="440" customWidth="1"/>
    <col min="9" max="9" width="16.42578125" style="398" bestFit="1" customWidth="1"/>
    <col min="10" max="10" width="17.42578125" style="398" customWidth="1"/>
    <col min="11" max="11" width="11.5703125" style="434" customWidth="1"/>
    <col min="12" max="12" width="13.140625" style="398" bestFit="1" customWidth="1"/>
    <col min="13" max="13" width="15.28515625" style="398" customWidth="1"/>
    <col min="14" max="16384" width="9.140625" style="398"/>
  </cols>
  <sheetData>
    <row r="1" spans="1:13" s="373" customFormat="1" x14ac:dyDescent="0.2">
      <c r="A1" s="214" t="s">
        <v>508</v>
      </c>
      <c r="C1" s="374"/>
      <c r="D1" s="374"/>
      <c r="E1" s="375"/>
      <c r="F1" s="209"/>
      <c r="G1" s="375"/>
      <c r="H1" s="213"/>
      <c r="I1" s="374"/>
      <c r="J1" s="375"/>
      <c r="K1" s="375"/>
      <c r="L1" s="375"/>
      <c r="M1" s="377" t="s">
        <v>94</v>
      </c>
    </row>
    <row r="2" spans="1:13" s="373" customFormat="1" x14ac:dyDescent="0.2">
      <c r="A2" s="212" t="s">
        <v>124</v>
      </c>
      <c r="B2" s="374"/>
      <c r="C2" s="374"/>
      <c r="D2" s="374"/>
      <c r="E2" s="375"/>
      <c r="F2" s="209"/>
      <c r="G2" s="375"/>
      <c r="H2" s="211"/>
      <c r="I2" s="374"/>
      <c r="J2" s="375"/>
      <c r="K2" s="375"/>
      <c r="L2" s="375"/>
      <c r="M2" s="378" t="s">
        <v>714</v>
      </c>
    </row>
    <row r="3" spans="1:13" s="373" customFormat="1" x14ac:dyDescent="0.2">
      <c r="A3" s="379"/>
      <c r="B3" s="374"/>
      <c r="C3" s="380"/>
      <c r="D3" s="381"/>
      <c r="E3" s="375"/>
      <c r="F3" s="382"/>
      <c r="G3" s="375"/>
      <c r="H3" s="375"/>
      <c r="I3" s="209"/>
      <c r="J3" s="374"/>
      <c r="K3" s="375"/>
      <c r="L3" s="374"/>
      <c r="M3" s="384"/>
    </row>
    <row r="4" spans="1:13" s="373" customFormat="1" x14ac:dyDescent="0.2">
      <c r="A4" s="222" t="s">
        <v>254</v>
      </c>
      <c r="B4" s="209"/>
      <c r="C4" s="209"/>
      <c r="D4" s="223"/>
      <c r="E4" s="385" t="s">
        <v>713</v>
      </c>
      <c r="F4" s="386"/>
      <c r="G4" s="387"/>
      <c r="H4" s="388"/>
      <c r="I4" s="385"/>
      <c r="J4" s="389"/>
      <c r="K4" s="383"/>
      <c r="L4" s="387"/>
      <c r="M4" s="390"/>
    </row>
    <row r="5" spans="1:13" s="373" customFormat="1" ht="15.75" thickBot="1" x14ac:dyDescent="0.25">
      <c r="A5" s="210"/>
      <c r="B5" s="375"/>
      <c r="C5" s="391"/>
      <c r="D5" s="392"/>
      <c r="E5" s="375"/>
      <c r="F5" s="393"/>
      <c r="G5" s="393"/>
      <c r="H5" s="393"/>
      <c r="I5" s="375"/>
      <c r="J5" s="374"/>
      <c r="K5" s="383"/>
      <c r="L5" s="374"/>
      <c r="M5" s="384"/>
    </row>
    <row r="6" spans="1:13" ht="33" customHeight="1" thickBot="1" x14ac:dyDescent="0.25">
      <c r="A6" s="394"/>
      <c r="B6" s="395"/>
      <c r="C6" s="396"/>
      <c r="D6" s="396"/>
      <c r="E6" s="475" t="s">
        <v>476</v>
      </c>
      <c r="F6" s="476"/>
      <c r="G6" s="476"/>
      <c r="H6" s="477"/>
      <c r="I6" s="478" t="s">
        <v>489</v>
      </c>
      <c r="J6" s="478"/>
      <c r="K6" s="478"/>
      <c r="L6" s="479"/>
      <c r="M6" s="397"/>
    </row>
    <row r="7" spans="1:13" s="407" customFormat="1" ht="63" thickBot="1" x14ac:dyDescent="0.25">
      <c r="A7" s="399" t="s">
        <v>64</v>
      </c>
      <c r="B7" s="400" t="s">
        <v>125</v>
      </c>
      <c r="C7" s="400" t="s">
        <v>507</v>
      </c>
      <c r="D7" s="401" t="s">
        <v>260</v>
      </c>
      <c r="E7" s="402" t="s">
        <v>509</v>
      </c>
      <c r="F7" s="402" t="s">
        <v>448</v>
      </c>
      <c r="G7" s="402" t="s">
        <v>436</v>
      </c>
      <c r="H7" s="402" t="s">
        <v>435</v>
      </c>
      <c r="I7" s="402" t="s">
        <v>387</v>
      </c>
      <c r="J7" s="403" t="s">
        <v>257</v>
      </c>
      <c r="K7" s="404" t="s">
        <v>506</v>
      </c>
      <c r="L7" s="405" t="s">
        <v>210</v>
      </c>
      <c r="M7" s="406" t="s">
        <v>211</v>
      </c>
    </row>
    <row r="8" spans="1:13" s="412" customFormat="1" ht="15.75" thickBot="1" x14ac:dyDescent="0.25">
      <c r="A8" s="408">
        <v>1</v>
      </c>
      <c r="B8" s="409">
        <v>2</v>
      </c>
      <c r="C8" s="410">
        <v>3</v>
      </c>
      <c r="D8" s="452"/>
      <c r="E8" s="408">
        <v>5</v>
      </c>
      <c r="F8" s="409">
        <v>6</v>
      </c>
      <c r="G8" s="410">
        <v>7</v>
      </c>
      <c r="H8" s="409">
        <v>8</v>
      </c>
      <c r="I8" s="408">
        <v>9</v>
      </c>
      <c r="J8" s="409">
        <v>10</v>
      </c>
      <c r="K8" s="409">
        <v>11</v>
      </c>
      <c r="L8" s="411">
        <v>12</v>
      </c>
      <c r="M8" s="406">
        <v>13</v>
      </c>
    </row>
    <row r="9" spans="1:13" ht="25.5" x14ac:dyDescent="0.2">
      <c r="A9" s="413">
        <v>1</v>
      </c>
      <c r="B9" s="414">
        <v>44944</v>
      </c>
      <c r="C9" s="461" t="s">
        <v>570</v>
      </c>
      <c r="D9" s="459">
        <v>1600</v>
      </c>
      <c r="E9" s="416" t="s">
        <v>520</v>
      </c>
      <c r="F9" s="470" t="s">
        <v>715</v>
      </c>
      <c r="G9" s="418" t="s">
        <v>824</v>
      </c>
      <c r="H9" s="418"/>
      <c r="I9" s="419"/>
      <c r="J9" s="420"/>
      <c r="K9" s="421"/>
      <c r="L9" s="422"/>
      <c r="M9" s="423"/>
    </row>
    <row r="10" spans="1:13" ht="25.5" x14ac:dyDescent="0.2">
      <c r="A10" s="424">
        <v>2</v>
      </c>
      <c r="B10" s="414">
        <v>44947</v>
      </c>
      <c r="C10" s="461" t="s">
        <v>570</v>
      </c>
      <c r="D10" s="460">
        <v>20</v>
      </c>
      <c r="E10" s="425" t="s">
        <v>521</v>
      </c>
      <c r="F10" s="470" t="s">
        <v>546</v>
      </c>
      <c r="G10" s="417" t="s">
        <v>750</v>
      </c>
      <c r="H10" s="417"/>
      <c r="I10" s="426"/>
      <c r="J10" s="427"/>
      <c r="K10" s="428"/>
      <c r="L10" s="429"/>
      <c r="M10" s="430"/>
    </row>
    <row r="11" spans="1:13" ht="25.5" x14ac:dyDescent="0.2">
      <c r="A11" s="424">
        <v>3</v>
      </c>
      <c r="B11" s="454" t="s">
        <v>530</v>
      </c>
      <c r="C11" s="461" t="s">
        <v>570</v>
      </c>
      <c r="D11" s="460">
        <v>20</v>
      </c>
      <c r="E11" s="425" t="s">
        <v>522</v>
      </c>
      <c r="F11" s="471" t="s">
        <v>547</v>
      </c>
      <c r="G11" s="417" t="s">
        <v>751</v>
      </c>
      <c r="H11" s="417"/>
      <c r="I11" s="426"/>
      <c r="J11" s="427"/>
      <c r="K11" s="428"/>
      <c r="L11" s="429"/>
      <c r="M11" s="430"/>
    </row>
    <row r="12" spans="1:13" ht="25.5" x14ac:dyDescent="0.2">
      <c r="A12" s="424">
        <v>4</v>
      </c>
      <c r="B12" s="454" t="s">
        <v>530</v>
      </c>
      <c r="C12" s="461" t="s">
        <v>570</v>
      </c>
      <c r="D12" s="460">
        <v>50</v>
      </c>
      <c r="E12" s="425" t="s">
        <v>523</v>
      </c>
      <c r="F12" s="470" t="s">
        <v>548</v>
      </c>
      <c r="G12" s="417" t="s">
        <v>752</v>
      </c>
      <c r="H12" s="417"/>
      <c r="I12" s="426"/>
      <c r="J12" s="427"/>
      <c r="K12" s="428"/>
      <c r="L12" s="429"/>
      <c r="M12" s="430"/>
    </row>
    <row r="13" spans="1:13" ht="25.5" x14ac:dyDescent="0.2">
      <c r="A13" s="424">
        <v>5</v>
      </c>
      <c r="B13" s="414">
        <v>44948</v>
      </c>
      <c r="C13" s="461" t="s">
        <v>570</v>
      </c>
      <c r="D13" s="460">
        <v>300</v>
      </c>
      <c r="E13" s="425" t="s">
        <v>524</v>
      </c>
      <c r="F13" s="470" t="s">
        <v>648</v>
      </c>
      <c r="G13" s="417" t="s">
        <v>756</v>
      </c>
      <c r="H13" s="417"/>
      <c r="I13" s="426"/>
      <c r="J13" s="427"/>
      <c r="K13" s="428"/>
      <c r="L13" s="429"/>
      <c r="M13" s="430"/>
    </row>
    <row r="14" spans="1:13" ht="25.5" x14ac:dyDescent="0.2">
      <c r="A14" s="424">
        <v>6</v>
      </c>
      <c r="B14" s="453" t="s">
        <v>530</v>
      </c>
      <c r="C14" s="461" t="s">
        <v>570</v>
      </c>
      <c r="D14" s="460">
        <v>10</v>
      </c>
      <c r="E14" s="425" t="s">
        <v>525</v>
      </c>
      <c r="F14" s="470" t="s">
        <v>549</v>
      </c>
      <c r="G14" s="417" t="s">
        <v>753</v>
      </c>
      <c r="H14" s="417"/>
      <c r="I14" s="426"/>
      <c r="J14" s="427"/>
      <c r="K14" s="428"/>
      <c r="L14" s="429"/>
      <c r="M14" s="430"/>
    </row>
    <row r="15" spans="1:13" ht="25.5" x14ac:dyDescent="0.2">
      <c r="A15" s="424">
        <v>7</v>
      </c>
      <c r="B15" s="454" t="s">
        <v>530</v>
      </c>
      <c r="C15" s="461" t="s">
        <v>570</v>
      </c>
      <c r="D15" s="460">
        <v>300</v>
      </c>
      <c r="E15" s="425" t="s">
        <v>526</v>
      </c>
      <c r="F15" s="470" t="s">
        <v>550</v>
      </c>
      <c r="G15" s="417" t="s">
        <v>733</v>
      </c>
      <c r="H15" s="417"/>
      <c r="I15" s="426"/>
      <c r="J15" s="427"/>
      <c r="K15" s="428"/>
      <c r="L15" s="429"/>
      <c r="M15" s="430"/>
    </row>
    <row r="16" spans="1:13" ht="25.5" x14ac:dyDescent="0.2">
      <c r="A16" s="424">
        <v>8</v>
      </c>
      <c r="B16" s="454" t="s">
        <v>530</v>
      </c>
      <c r="C16" s="461" t="s">
        <v>570</v>
      </c>
      <c r="D16" s="460">
        <v>10</v>
      </c>
      <c r="E16" s="425" t="s">
        <v>527</v>
      </c>
      <c r="F16" s="470" t="s">
        <v>551</v>
      </c>
      <c r="G16" s="417" t="s">
        <v>720</v>
      </c>
      <c r="H16" s="417"/>
      <c r="I16" s="426"/>
      <c r="J16" s="427"/>
      <c r="K16" s="428"/>
      <c r="L16" s="429"/>
      <c r="M16" s="430"/>
    </row>
    <row r="17" spans="1:13" ht="25.5" x14ac:dyDescent="0.2">
      <c r="A17" s="424">
        <v>9</v>
      </c>
      <c r="B17" s="454" t="s">
        <v>530</v>
      </c>
      <c r="C17" s="461" t="s">
        <v>570</v>
      </c>
      <c r="D17" s="460">
        <v>7</v>
      </c>
      <c r="E17" s="425" t="s">
        <v>528</v>
      </c>
      <c r="F17" s="470" t="s">
        <v>552</v>
      </c>
      <c r="G17" s="417" t="s">
        <v>754</v>
      </c>
      <c r="H17" s="417"/>
      <c r="I17" s="426"/>
      <c r="J17" s="427"/>
      <c r="K17" s="428"/>
      <c r="L17" s="429"/>
      <c r="M17" s="430"/>
    </row>
    <row r="18" spans="1:13" ht="25.5" x14ac:dyDescent="0.2">
      <c r="A18" s="424">
        <v>10</v>
      </c>
      <c r="B18" s="454" t="s">
        <v>530</v>
      </c>
      <c r="C18" s="461" t="s">
        <v>570</v>
      </c>
      <c r="D18" s="460">
        <v>10</v>
      </c>
      <c r="E18" s="425" t="s">
        <v>529</v>
      </c>
      <c r="F18" s="470" t="s">
        <v>553</v>
      </c>
      <c r="G18" s="417" t="s">
        <v>755</v>
      </c>
      <c r="H18" s="417"/>
      <c r="I18" s="426"/>
      <c r="J18" s="427"/>
      <c r="K18" s="428"/>
      <c r="L18" s="429"/>
      <c r="M18" s="430"/>
    </row>
    <row r="19" spans="1:13" ht="25.5" x14ac:dyDescent="0.2">
      <c r="A19" s="424">
        <v>11</v>
      </c>
      <c r="B19" s="414">
        <v>44949</v>
      </c>
      <c r="C19" s="461" t="s">
        <v>570</v>
      </c>
      <c r="D19" s="460">
        <v>20</v>
      </c>
      <c r="E19" s="425" t="s">
        <v>531</v>
      </c>
      <c r="F19" s="470" t="s">
        <v>554</v>
      </c>
      <c r="G19" s="417" t="s">
        <v>737</v>
      </c>
      <c r="H19" s="417"/>
      <c r="I19" s="426"/>
      <c r="J19" s="427"/>
      <c r="K19" s="428"/>
      <c r="L19" s="429"/>
      <c r="M19" s="430"/>
    </row>
    <row r="20" spans="1:13" ht="25.5" x14ac:dyDescent="0.2">
      <c r="A20" s="424">
        <v>12</v>
      </c>
      <c r="B20" s="414">
        <v>44951</v>
      </c>
      <c r="C20" s="461" t="s">
        <v>570</v>
      </c>
      <c r="D20" s="460">
        <v>10</v>
      </c>
      <c r="E20" s="425" t="s">
        <v>532</v>
      </c>
      <c r="F20" s="470" t="s">
        <v>555</v>
      </c>
      <c r="G20" s="417" t="s">
        <v>749</v>
      </c>
      <c r="H20" s="417"/>
      <c r="I20" s="426"/>
      <c r="J20" s="427"/>
      <c r="K20" s="428"/>
      <c r="L20" s="429"/>
      <c r="M20" s="430"/>
    </row>
    <row r="21" spans="1:13" ht="25.5" x14ac:dyDescent="0.2">
      <c r="A21" s="424">
        <v>13</v>
      </c>
      <c r="B21" s="414">
        <v>44955</v>
      </c>
      <c r="C21" s="461" t="s">
        <v>570</v>
      </c>
      <c r="D21" s="460">
        <v>20</v>
      </c>
      <c r="E21" s="425" t="s">
        <v>533</v>
      </c>
      <c r="F21" s="470" t="s">
        <v>556</v>
      </c>
      <c r="G21" s="417" t="s">
        <v>738</v>
      </c>
      <c r="H21" s="417"/>
      <c r="I21" s="426"/>
      <c r="J21" s="427"/>
      <c r="K21" s="428"/>
      <c r="L21" s="429"/>
      <c r="M21" s="430"/>
    </row>
    <row r="22" spans="1:13" ht="25.5" x14ac:dyDescent="0.2">
      <c r="A22" s="424">
        <v>14</v>
      </c>
      <c r="B22" s="454" t="s">
        <v>530</v>
      </c>
      <c r="C22" s="461" t="s">
        <v>570</v>
      </c>
      <c r="D22" s="460">
        <v>1</v>
      </c>
      <c r="E22" s="425" t="s">
        <v>534</v>
      </c>
      <c r="F22" s="470" t="s">
        <v>557</v>
      </c>
      <c r="G22" s="417" t="s">
        <v>723</v>
      </c>
      <c r="H22" s="417"/>
      <c r="I22" s="426"/>
      <c r="J22" s="427"/>
      <c r="K22" s="428"/>
      <c r="L22" s="429"/>
      <c r="M22" s="430"/>
    </row>
    <row r="23" spans="1:13" ht="25.5" x14ac:dyDescent="0.2">
      <c r="A23" s="424">
        <v>15</v>
      </c>
      <c r="B23" s="454" t="s">
        <v>530</v>
      </c>
      <c r="C23" s="461" t="s">
        <v>570</v>
      </c>
      <c r="D23" s="460">
        <v>1</v>
      </c>
      <c r="E23" s="425" t="s">
        <v>535</v>
      </c>
      <c r="F23" s="470" t="s">
        <v>558</v>
      </c>
      <c r="G23" s="417" t="s">
        <v>739</v>
      </c>
      <c r="H23" s="417"/>
      <c r="I23" s="426"/>
      <c r="J23" s="427"/>
      <c r="K23" s="428"/>
      <c r="L23" s="429"/>
      <c r="M23" s="430"/>
    </row>
    <row r="24" spans="1:13" ht="25.5" x14ac:dyDescent="0.2">
      <c r="A24" s="424">
        <v>16</v>
      </c>
      <c r="B24" s="454" t="s">
        <v>530</v>
      </c>
      <c r="C24" s="461" t="s">
        <v>570</v>
      </c>
      <c r="D24" s="460">
        <v>10</v>
      </c>
      <c r="E24" s="425" t="s">
        <v>536</v>
      </c>
      <c r="F24" s="470" t="s">
        <v>559</v>
      </c>
      <c r="G24" s="417" t="s">
        <v>740</v>
      </c>
      <c r="H24" s="417"/>
      <c r="I24" s="426"/>
      <c r="J24" s="427"/>
      <c r="K24" s="428"/>
      <c r="L24" s="429"/>
      <c r="M24" s="430"/>
    </row>
    <row r="25" spans="1:13" ht="25.5" x14ac:dyDescent="0.2">
      <c r="A25" s="424">
        <v>17</v>
      </c>
      <c r="B25" s="454" t="s">
        <v>530</v>
      </c>
      <c r="C25" s="461" t="s">
        <v>570</v>
      </c>
      <c r="D25" s="460">
        <v>12</v>
      </c>
      <c r="E25" s="425" t="s">
        <v>537</v>
      </c>
      <c r="F25" s="470" t="s">
        <v>560</v>
      </c>
      <c r="G25" s="417" t="s">
        <v>741</v>
      </c>
      <c r="H25" s="417"/>
      <c r="I25" s="426"/>
      <c r="J25" s="427"/>
      <c r="K25" s="428"/>
      <c r="L25" s="429"/>
      <c r="M25" s="430"/>
    </row>
    <row r="26" spans="1:13" ht="25.5" x14ac:dyDescent="0.2">
      <c r="A26" s="424">
        <v>18</v>
      </c>
      <c r="B26" s="454" t="s">
        <v>530</v>
      </c>
      <c r="C26" s="461" t="s">
        <v>570</v>
      </c>
      <c r="D26" s="460">
        <v>10</v>
      </c>
      <c r="E26" s="425" t="s">
        <v>538</v>
      </c>
      <c r="F26" s="470" t="s">
        <v>561</v>
      </c>
      <c r="G26" s="417" t="s">
        <v>742</v>
      </c>
      <c r="H26" s="417"/>
      <c r="I26" s="426"/>
      <c r="J26" s="427"/>
      <c r="K26" s="428"/>
      <c r="L26" s="429"/>
      <c r="M26" s="430"/>
    </row>
    <row r="27" spans="1:13" ht="25.5" x14ac:dyDescent="0.2">
      <c r="A27" s="424">
        <v>19</v>
      </c>
      <c r="B27" s="454" t="s">
        <v>530</v>
      </c>
      <c r="C27" s="461" t="s">
        <v>570</v>
      </c>
      <c r="D27" s="460">
        <v>1</v>
      </c>
      <c r="E27" s="425" t="s">
        <v>539</v>
      </c>
      <c r="F27" s="470" t="s">
        <v>562</v>
      </c>
      <c r="G27" s="417" t="s">
        <v>743</v>
      </c>
      <c r="H27" s="417"/>
      <c r="I27" s="426"/>
      <c r="J27" s="427"/>
      <c r="K27" s="428"/>
      <c r="L27" s="429"/>
      <c r="M27" s="430"/>
    </row>
    <row r="28" spans="1:13" s="455" customFormat="1" ht="25.5" x14ac:dyDescent="0.2">
      <c r="A28" s="424"/>
      <c r="B28" s="454">
        <v>44956</v>
      </c>
      <c r="C28" s="461" t="s">
        <v>570</v>
      </c>
      <c r="D28" s="460">
        <v>20</v>
      </c>
      <c r="E28" s="425" t="s">
        <v>540</v>
      </c>
      <c r="F28" s="470" t="s">
        <v>563</v>
      </c>
      <c r="G28" s="417" t="s">
        <v>721</v>
      </c>
      <c r="H28" s="417"/>
      <c r="I28" s="426"/>
      <c r="J28" s="427"/>
      <c r="K28" s="428"/>
      <c r="L28" s="429"/>
      <c r="M28" s="430"/>
    </row>
    <row r="29" spans="1:13" s="458" customFormat="1" ht="25.5" x14ac:dyDescent="0.2">
      <c r="A29" s="424"/>
      <c r="B29" s="456" t="s">
        <v>530</v>
      </c>
      <c r="C29" s="462" t="s">
        <v>570</v>
      </c>
      <c r="D29" s="460">
        <v>40</v>
      </c>
      <c r="E29" s="425" t="s">
        <v>541</v>
      </c>
      <c r="F29" s="470" t="s">
        <v>564</v>
      </c>
      <c r="G29" s="417" t="s">
        <v>726</v>
      </c>
      <c r="H29" s="417"/>
      <c r="I29" s="426"/>
      <c r="J29" s="427"/>
      <c r="K29" s="428"/>
      <c r="L29" s="429"/>
      <c r="M29" s="430"/>
    </row>
    <row r="30" spans="1:13" s="458" customFormat="1" ht="25.5" x14ac:dyDescent="0.2">
      <c r="A30" s="424"/>
      <c r="B30" s="456" t="s">
        <v>530</v>
      </c>
      <c r="C30" s="462" t="s">
        <v>570</v>
      </c>
      <c r="D30" s="460">
        <v>200</v>
      </c>
      <c r="E30" s="425" t="s">
        <v>542</v>
      </c>
      <c r="F30" s="470" t="s">
        <v>565</v>
      </c>
      <c r="G30" s="417" t="s">
        <v>744</v>
      </c>
      <c r="H30" s="417"/>
      <c r="I30" s="426"/>
      <c r="J30" s="427"/>
      <c r="K30" s="428"/>
      <c r="L30" s="429"/>
      <c r="M30" s="430"/>
    </row>
    <row r="31" spans="1:13" s="458" customFormat="1" ht="25.5" x14ac:dyDescent="0.2">
      <c r="A31" s="424"/>
      <c r="B31" s="456" t="s">
        <v>530</v>
      </c>
      <c r="C31" s="462" t="s">
        <v>570</v>
      </c>
      <c r="D31" s="460">
        <v>30</v>
      </c>
      <c r="E31" s="425" t="s">
        <v>543</v>
      </c>
      <c r="F31" s="470" t="s">
        <v>566</v>
      </c>
      <c r="G31" s="417" t="s">
        <v>745</v>
      </c>
      <c r="H31" s="417"/>
      <c r="I31" s="426"/>
      <c r="J31" s="427"/>
      <c r="K31" s="428"/>
      <c r="L31" s="429"/>
      <c r="M31" s="430"/>
    </row>
    <row r="32" spans="1:13" s="458" customFormat="1" ht="25.5" x14ac:dyDescent="0.2">
      <c r="A32" s="424"/>
      <c r="B32" s="456" t="s">
        <v>530</v>
      </c>
      <c r="C32" s="462" t="s">
        <v>570</v>
      </c>
      <c r="D32" s="460">
        <v>10</v>
      </c>
      <c r="E32" s="425" t="s">
        <v>567</v>
      </c>
      <c r="F32" s="470" t="s">
        <v>568</v>
      </c>
      <c r="G32" s="417" t="s">
        <v>746</v>
      </c>
      <c r="H32" s="417"/>
      <c r="I32" s="426"/>
      <c r="J32" s="427"/>
      <c r="K32" s="428"/>
      <c r="L32" s="429"/>
      <c r="M32" s="430"/>
    </row>
    <row r="33" spans="1:13" s="458" customFormat="1" ht="25.5" x14ac:dyDescent="0.2">
      <c r="A33" s="424"/>
      <c r="B33" s="456">
        <v>44957</v>
      </c>
      <c r="C33" s="462" t="s">
        <v>570</v>
      </c>
      <c r="D33" s="460">
        <v>400</v>
      </c>
      <c r="E33" s="425" t="s">
        <v>544</v>
      </c>
      <c r="F33" s="470" t="s">
        <v>649</v>
      </c>
      <c r="G33" s="417" t="s">
        <v>748</v>
      </c>
      <c r="H33" s="417"/>
      <c r="I33" s="426"/>
      <c r="J33" s="427"/>
      <c r="K33" s="428"/>
      <c r="L33" s="429"/>
      <c r="M33" s="430"/>
    </row>
    <row r="34" spans="1:13" s="458" customFormat="1" ht="25.5" x14ac:dyDescent="0.2">
      <c r="A34" s="424"/>
      <c r="B34" s="456" t="s">
        <v>530</v>
      </c>
      <c r="C34" s="462" t="s">
        <v>570</v>
      </c>
      <c r="D34" s="460">
        <v>15</v>
      </c>
      <c r="E34" s="425" t="s">
        <v>545</v>
      </c>
      <c r="F34" s="470" t="s">
        <v>569</v>
      </c>
      <c r="G34" s="417" t="s">
        <v>747</v>
      </c>
      <c r="H34" s="417"/>
      <c r="I34" s="426"/>
      <c r="J34" s="427"/>
      <c r="K34" s="428"/>
      <c r="L34" s="429"/>
      <c r="M34" s="430"/>
    </row>
    <row r="35" spans="1:13" s="458" customFormat="1" ht="25.5" x14ac:dyDescent="0.2">
      <c r="A35" s="424"/>
      <c r="B35" s="456" t="s">
        <v>530</v>
      </c>
      <c r="C35" s="462" t="s">
        <v>570</v>
      </c>
      <c r="D35" s="460">
        <v>500</v>
      </c>
      <c r="E35" s="425" t="s">
        <v>526</v>
      </c>
      <c r="F35" s="470" t="s">
        <v>550</v>
      </c>
      <c r="G35" s="417" t="s">
        <v>733</v>
      </c>
      <c r="H35" s="417"/>
      <c r="I35" s="426"/>
      <c r="J35" s="427"/>
      <c r="K35" s="428"/>
      <c r="L35" s="429"/>
      <c r="M35" s="430"/>
    </row>
    <row r="36" spans="1:13" s="458" customFormat="1" x14ac:dyDescent="0.2">
      <c r="A36" s="424"/>
      <c r="B36" s="456">
        <v>44960</v>
      </c>
      <c r="C36" s="462"/>
      <c r="D36" s="460">
        <v>10</v>
      </c>
      <c r="E36" s="425" t="s">
        <v>571</v>
      </c>
      <c r="F36" s="470" t="s">
        <v>635</v>
      </c>
      <c r="G36" s="417" t="s">
        <v>718</v>
      </c>
      <c r="H36" s="417"/>
      <c r="I36" s="426"/>
      <c r="J36" s="427"/>
      <c r="K36" s="428"/>
      <c r="L36" s="429"/>
      <c r="M36" s="430"/>
    </row>
    <row r="37" spans="1:13" s="458" customFormat="1" x14ac:dyDescent="0.2">
      <c r="A37" s="424"/>
      <c r="B37" s="456" t="s">
        <v>530</v>
      </c>
      <c r="C37" s="457"/>
      <c r="D37" s="460">
        <v>10</v>
      </c>
      <c r="E37" s="425" t="s">
        <v>572</v>
      </c>
      <c r="F37" s="470" t="s">
        <v>634</v>
      </c>
      <c r="G37" s="417" t="s">
        <v>728</v>
      </c>
      <c r="H37" s="417"/>
      <c r="I37" s="426"/>
      <c r="J37" s="427"/>
      <c r="K37" s="428"/>
      <c r="L37" s="429"/>
      <c r="M37" s="430"/>
    </row>
    <row r="38" spans="1:13" s="458" customFormat="1" x14ac:dyDescent="0.2">
      <c r="A38" s="424"/>
      <c r="B38" s="456" t="s">
        <v>530</v>
      </c>
      <c r="C38" s="457"/>
      <c r="D38" s="460">
        <v>5</v>
      </c>
      <c r="E38" s="425" t="s">
        <v>573</v>
      </c>
      <c r="F38" s="470" t="s">
        <v>645</v>
      </c>
      <c r="G38" s="417" t="s">
        <v>734</v>
      </c>
      <c r="H38" s="417"/>
      <c r="I38" s="426"/>
      <c r="J38" s="427"/>
      <c r="K38" s="428"/>
      <c r="L38" s="429"/>
      <c r="M38" s="430"/>
    </row>
    <row r="39" spans="1:13" s="458" customFormat="1" x14ac:dyDescent="0.2">
      <c r="A39" s="424"/>
      <c r="B39" s="456">
        <v>44961</v>
      </c>
      <c r="C39" s="457"/>
      <c r="D39" s="460">
        <v>30</v>
      </c>
      <c r="E39" s="425" t="s">
        <v>574</v>
      </c>
      <c r="F39" s="470" t="s">
        <v>646</v>
      </c>
      <c r="G39" s="417" t="s">
        <v>735</v>
      </c>
      <c r="H39" s="417"/>
      <c r="I39" s="426"/>
      <c r="J39" s="427"/>
      <c r="K39" s="428"/>
      <c r="L39" s="429"/>
      <c r="M39" s="430"/>
    </row>
    <row r="40" spans="1:13" s="455" customFormat="1" x14ac:dyDescent="0.2">
      <c r="A40" s="413"/>
      <c r="B40" s="454">
        <v>44962</v>
      </c>
      <c r="C40" s="415"/>
      <c r="D40" s="459">
        <v>30</v>
      </c>
      <c r="E40" s="416" t="s">
        <v>575</v>
      </c>
      <c r="F40" s="472" t="s">
        <v>647</v>
      </c>
      <c r="G40" s="418" t="s">
        <v>736</v>
      </c>
      <c r="H40" s="418"/>
      <c r="I40" s="419"/>
      <c r="J40" s="420"/>
      <c r="K40" s="421"/>
      <c r="L40" s="422"/>
      <c r="M40" s="423"/>
    </row>
    <row r="41" spans="1:13" s="458" customFormat="1" x14ac:dyDescent="0.2">
      <c r="A41" s="424"/>
      <c r="B41" s="456" t="s">
        <v>530</v>
      </c>
      <c r="C41" s="457"/>
      <c r="D41" s="460">
        <v>20</v>
      </c>
      <c r="E41" s="425" t="s">
        <v>576</v>
      </c>
      <c r="F41" s="470" t="s">
        <v>554</v>
      </c>
      <c r="G41" s="417" t="s">
        <v>737</v>
      </c>
      <c r="H41" s="417"/>
      <c r="I41" s="426"/>
      <c r="J41" s="427"/>
      <c r="K41" s="428"/>
      <c r="L41" s="429"/>
      <c r="M41" s="430"/>
    </row>
    <row r="42" spans="1:13" s="458" customFormat="1" x14ac:dyDescent="0.2">
      <c r="A42" s="424"/>
      <c r="B42" s="456">
        <v>44963</v>
      </c>
      <c r="C42" s="457"/>
      <c r="D42" s="460">
        <v>20</v>
      </c>
      <c r="E42" s="425" t="s">
        <v>577</v>
      </c>
      <c r="F42" s="470" t="s">
        <v>642</v>
      </c>
      <c r="G42" s="417" t="s">
        <v>716</v>
      </c>
      <c r="H42" s="417"/>
      <c r="I42" s="426"/>
      <c r="J42" s="427"/>
      <c r="K42" s="428"/>
      <c r="L42" s="429"/>
      <c r="M42" s="430"/>
    </row>
    <row r="43" spans="1:13" s="458" customFormat="1" ht="16.5" customHeight="1" x14ac:dyDescent="0.2">
      <c r="A43" s="424"/>
      <c r="B43" s="456" t="s">
        <v>530</v>
      </c>
      <c r="C43" s="457"/>
      <c r="D43" s="460">
        <v>50</v>
      </c>
      <c r="E43" s="425" t="s">
        <v>578</v>
      </c>
      <c r="F43" s="470" t="s">
        <v>643</v>
      </c>
      <c r="G43" s="417" t="s">
        <v>717</v>
      </c>
      <c r="H43" s="417"/>
      <c r="I43" s="426"/>
      <c r="J43" s="427"/>
      <c r="K43" s="428"/>
      <c r="L43" s="429"/>
      <c r="M43" s="430"/>
    </row>
    <row r="44" spans="1:13" s="458" customFormat="1" ht="16.5" customHeight="1" x14ac:dyDescent="0.2">
      <c r="A44" s="424"/>
      <c r="B44" s="456" t="s">
        <v>530</v>
      </c>
      <c r="C44" s="457"/>
      <c r="D44" s="460">
        <v>10</v>
      </c>
      <c r="E44" s="425" t="s">
        <v>571</v>
      </c>
      <c r="F44" s="470" t="s">
        <v>635</v>
      </c>
      <c r="G44" s="417" t="s">
        <v>718</v>
      </c>
      <c r="H44" s="417"/>
      <c r="I44" s="426"/>
      <c r="J44" s="427"/>
      <c r="K44" s="428"/>
      <c r="L44" s="429"/>
      <c r="M44" s="430"/>
    </row>
    <row r="45" spans="1:13" s="458" customFormat="1" x14ac:dyDescent="0.2">
      <c r="A45" s="424"/>
      <c r="B45" s="456">
        <v>44965</v>
      </c>
      <c r="C45" s="457"/>
      <c r="D45" s="460">
        <v>100</v>
      </c>
      <c r="E45" s="425" t="s">
        <v>579</v>
      </c>
      <c r="F45" s="470" t="s">
        <v>644</v>
      </c>
      <c r="G45" s="417" t="s">
        <v>719</v>
      </c>
      <c r="H45" s="417"/>
      <c r="I45" s="426"/>
      <c r="J45" s="427"/>
      <c r="K45" s="428"/>
      <c r="L45" s="429"/>
      <c r="M45" s="430"/>
    </row>
    <row r="46" spans="1:13" s="458" customFormat="1" x14ac:dyDescent="0.2">
      <c r="A46" s="424"/>
      <c r="B46" s="456">
        <v>44967</v>
      </c>
      <c r="C46" s="457"/>
      <c r="D46" s="460">
        <v>10</v>
      </c>
      <c r="E46" s="425" t="s">
        <v>527</v>
      </c>
      <c r="F46" s="470" t="s">
        <v>551</v>
      </c>
      <c r="G46" s="417" t="s">
        <v>720</v>
      </c>
      <c r="H46" s="417"/>
      <c r="I46" s="426"/>
      <c r="J46" s="427"/>
      <c r="K46" s="428"/>
      <c r="L46" s="429"/>
      <c r="M46" s="430"/>
    </row>
    <row r="47" spans="1:13" s="458" customFormat="1" x14ac:dyDescent="0.2">
      <c r="A47" s="424"/>
      <c r="B47" s="456">
        <v>44968</v>
      </c>
      <c r="C47" s="457"/>
      <c r="D47" s="460">
        <v>10</v>
      </c>
      <c r="E47" s="425" t="s">
        <v>540</v>
      </c>
      <c r="F47" s="470" t="s">
        <v>563</v>
      </c>
      <c r="G47" s="417" t="s">
        <v>721</v>
      </c>
      <c r="H47" s="417"/>
      <c r="I47" s="426"/>
      <c r="J47" s="427"/>
      <c r="K47" s="428"/>
      <c r="L47" s="429"/>
      <c r="M47" s="430"/>
    </row>
    <row r="48" spans="1:13" s="458" customFormat="1" x14ac:dyDescent="0.2">
      <c r="A48" s="424"/>
      <c r="B48" s="456">
        <v>44969</v>
      </c>
      <c r="C48" s="457"/>
      <c r="D48" s="460">
        <v>100</v>
      </c>
      <c r="E48" s="425" t="s">
        <v>580</v>
      </c>
      <c r="F48" s="470" t="s">
        <v>640</v>
      </c>
      <c r="G48" s="417" t="s">
        <v>801</v>
      </c>
      <c r="H48" s="417"/>
      <c r="I48" s="426"/>
      <c r="J48" s="427"/>
      <c r="K48" s="428"/>
      <c r="L48" s="429"/>
      <c r="M48" s="430"/>
    </row>
    <row r="49" spans="1:13" s="455" customFormat="1" x14ac:dyDescent="0.2">
      <c r="A49" s="413"/>
      <c r="B49" s="454">
        <v>44970</v>
      </c>
      <c r="C49" s="415"/>
      <c r="D49" s="459">
        <v>24</v>
      </c>
      <c r="E49" s="416" t="s">
        <v>581</v>
      </c>
      <c r="F49" s="472" t="s">
        <v>641</v>
      </c>
      <c r="G49" s="418" t="s">
        <v>722</v>
      </c>
      <c r="H49" s="418"/>
      <c r="I49" s="419"/>
      <c r="J49" s="420"/>
      <c r="K49" s="421"/>
      <c r="L49" s="422"/>
      <c r="M49" s="423"/>
    </row>
    <row r="50" spans="1:13" s="455" customFormat="1" x14ac:dyDescent="0.2">
      <c r="A50" s="413"/>
      <c r="B50" s="454" t="s">
        <v>530</v>
      </c>
      <c r="C50" s="415"/>
      <c r="D50" s="459">
        <v>1</v>
      </c>
      <c r="E50" s="416" t="s">
        <v>534</v>
      </c>
      <c r="F50" s="472" t="s">
        <v>557</v>
      </c>
      <c r="G50" s="418" t="s">
        <v>723</v>
      </c>
      <c r="H50" s="418"/>
      <c r="I50" s="419"/>
      <c r="J50" s="420"/>
      <c r="K50" s="421"/>
      <c r="L50" s="422"/>
      <c r="M50" s="423"/>
    </row>
    <row r="51" spans="1:13" s="455" customFormat="1" x14ac:dyDescent="0.2">
      <c r="A51" s="413"/>
      <c r="B51" s="454">
        <v>44972</v>
      </c>
      <c r="C51" s="415"/>
      <c r="D51" s="459">
        <v>20</v>
      </c>
      <c r="E51" s="416" t="s">
        <v>582</v>
      </c>
      <c r="F51" s="472" t="s">
        <v>631</v>
      </c>
      <c r="G51" s="418" t="s">
        <v>724</v>
      </c>
      <c r="H51" s="418"/>
      <c r="I51" s="419"/>
      <c r="J51" s="420"/>
      <c r="K51" s="421"/>
      <c r="L51" s="422"/>
      <c r="M51" s="423"/>
    </row>
    <row r="52" spans="1:13" s="455" customFormat="1" x14ac:dyDescent="0.2">
      <c r="A52" s="413"/>
      <c r="B52" s="454" t="s">
        <v>530</v>
      </c>
      <c r="C52" s="415"/>
      <c r="D52" s="459">
        <v>3</v>
      </c>
      <c r="E52" s="416" t="s">
        <v>583</v>
      </c>
      <c r="F52" s="472" t="s">
        <v>632</v>
      </c>
      <c r="G52" s="418" t="s">
        <v>725</v>
      </c>
      <c r="H52" s="418"/>
      <c r="I52" s="419"/>
      <c r="J52" s="420"/>
      <c r="K52" s="421"/>
      <c r="L52" s="422"/>
      <c r="M52" s="423"/>
    </row>
    <row r="53" spans="1:13" s="455" customFormat="1" x14ac:dyDescent="0.2">
      <c r="A53" s="413"/>
      <c r="B53" s="454" t="s">
        <v>530</v>
      </c>
      <c r="C53" s="415"/>
      <c r="D53" s="459">
        <v>45</v>
      </c>
      <c r="E53" s="416" t="s">
        <v>541</v>
      </c>
      <c r="F53" s="472" t="s">
        <v>564</v>
      </c>
      <c r="G53" s="418" t="s">
        <v>726</v>
      </c>
      <c r="H53" s="418"/>
      <c r="I53" s="419"/>
      <c r="J53" s="420"/>
      <c r="K53" s="421"/>
      <c r="L53" s="422"/>
      <c r="M53" s="423"/>
    </row>
    <row r="54" spans="1:13" s="455" customFormat="1" x14ac:dyDescent="0.2">
      <c r="A54" s="413"/>
      <c r="B54" s="454">
        <v>44973</v>
      </c>
      <c r="C54" s="415"/>
      <c r="D54" s="459">
        <v>10</v>
      </c>
      <c r="E54" s="416" t="s">
        <v>540</v>
      </c>
      <c r="F54" s="472" t="s">
        <v>563</v>
      </c>
      <c r="G54" s="418" t="s">
        <v>721</v>
      </c>
      <c r="H54" s="418"/>
      <c r="I54" s="419"/>
      <c r="J54" s="420"/>
      <c r="K54" s="421"/>
      <c r="L54" s="422"/>
      <c r="M54" s="423"/>
    </row>
    <row r="55" spans="1:13" s="455" customFormat="1" x14ac:dyDescent="0.2">
      <c r="A55" s="413"/>
      <c r="B55" s="454">
        <v>44974</v>
      </c>
      <c r="C55" s="415"/>
      <c r="D55" s="459">
        <v>5</v>
      </c>
      <c r="E55" s="416" t="s">
        <v>584</v>
      </c>
      <c r="F55" s="472" t="s">
        <v>633</v>
      </c>
      <c r="G55" s="418" t="s">
        <v>727</v>
      </c>
      <c r="H55" s="418"/>
      <c r="I55" s="419"/>
      <c r="J55" s="420"/>
      <c r="K55" s="421"/>
      <c r="L55" s="422"/>
      <c r="M55" s="423"/>
    </row>
    <row r="56" spans="1:13" s="455" customFormat="1" x14ac:dyDescent="0.2">
      <c r="A56" s="413"/>
      <c r="B56" s="454" t="s">
        <v>530</v>
      </c>
      <c r="C56" s="415"/>
      <c r="D56" s="459">
        <v>20</v>
      </c>
      <c r="E56" s="416" t="s">
        <v>572</v>
      </c>
      <c r="F56" s="472" t="s">
        <v>634</v>
      </c>
      <c r="G56" s="418" t="s">
        <v>728</v>
      </c>
      <c r="H56" s="418"/>
      <c r="I56" s="419"/>
      <c r="J56" s="420"/>
      <c r="K56" s="421"/>
      <c r="L56" s="422"/>
      <c r="M56" s="423"/>
    </row>
    <row r="57" spans="1:13" s="455" customFormat="1" x14ac:dyDescent="0.2">
      <c r="A57" s="413"/>
      <c r="B57" s="454" t="s">
        <v>530</v>
      </c>
      <c r="C57" s="415"/>
      <c r="D57" s="459">
        <v>10</v>
      </c>
      <c r="E57" s="416" t="s">
        <v>571</v>
      </c>
      <c r="F57" s="472" t="s">
        <v>635</v>
      </c>
      <c r="G57" s="418" t="s">
        <v>718</v>
      </c>
      <c r="H57" s="418"/>
      <c r="I57" s="419"/>
      <c r="J57" s="420"/>
      <c r="K57" s="421"/>
      <c r="L57" s="422"/>
      <c r="M57" s="423"/>
    </row>
    <row r="58" spans="1:13" s="455" customFormat="1" x14ac:dyDescent="0.2">
      <c r="A58" s="413"/>
      <c r="B58" s="454" t="s">
        <v>530</v>
      </c>
      <c r="C58" s="415"/>
      <c r="D58" s="459">
        <v>2</v>
      </c>
      <c r="E58" s="416" t="s">
        <v>585</v>
      </c>
      <c r="F58" s="472" t="s">
        <v>636</v>
      </c>
      <c r="G58" s="418" t="s">
        <v>729</v>
      </c>
      <c r="H58" s="418"/>
      <c r="I58" s="419"/>
      <c r="J58" s="420"/>
      <c r="K58" s="421"/>
      <c r="L58" s="422"/>
      <c r="M58" s="423"/>
    </row>
    <row r="59" spans="1:13" s="455" customFormat="1" x14ac:dyDescent="0.2">
      <c r="A59" s="413"/>
      <c r="B59" s="454">
        <v>44975</v>
      </c>
      <c r="C59" s="415"/>
      <c r="D59" s="459">
        <v>10</v>
      </c>
      <c r="E59" s="416" t="s">
        <v>540</v>
      </c>
      <c r="F59" s="472" t="s">
        <v>563</v>
      </c>
      <c r="G59" s="418" t="s">
        <v>721</v>
      </c>
      <c r="H59" s="418"/>
      <c r="I59" s="419"/>
      <c r="J59" s="420"/>
      <c r="K59" s="421"/>
      <c r="L59" s="422"/>
      <c r="M59" s="423"/>
    </row>
    <row r="60" spans="1:13" s="455" customFormat="1" x14ac:dyDescent="0.2">
      <c r="A60" s="413"/>
      <c r="B60" s="454" t="s">
        <v>530</v>
      </c>
      <c r="C60" s="415"/>
      <c r="D60" s="459">
        <v>5</v>
      </c>
      <c r="E60" s="416" t="s">
        <v>586</v>
      </c>
      <c r="F60" s="472" t="s">
        <v>637</v>
      </c>
      <c r="G60" s="418" t="s">
        <v>730</v>
      </c>
      <c r="H60" s="418"/>
      <c r="I60" s="419"/>
      <c r="J60" s="420"/>
      <c r="K60" s="421"/>
      <c r="L60" s="422"/>
      <c r="M60" s="423"/>
    </row>
    <row r="61" spans="1:13" s="455" customFormat="1" x14ac:dyDescent="0.2">
      <c r="A61" s="413"/>
      <c r="B61" s="454" t="s">
        <v>530</v>
      </c>
      <c r="C61" s="415"/>
      <c r="D61" s="459">
        <v>10</v>
      </c>
      <c r="E61" s="416" t="s">
        <v>587</v>
      </c>
      <c r="F61" s="472" t="s">
        <v>638</v>
      </c>
      <c r="G61" s="418" t="s">
        <v>731</v>
      </c>
      <c r="H61" s="418"/>
      <c r="I61" s="419"/>
      <c r="J61" s="420"/>
      <c r="K61" s="421"/>
      <c r="L61" s="422"/>
      <c r="M61" s="423"/>
    </row>
    <row r="62" spans="1:13" s="455" customFormat="1" x14ac:dyDescent="0.2">
      <c r="A62" s="413"/>
      <c r="B62" s="454" t="s">
        <v>530</v>
      </c>
      <c r="C62" s="415"/>
      <c r="D62" s="459">
        <v>5</v>
      </c>
      <c r="E62" s="416" t="s">
        <v>588</v>
      </c>
      <c r="F62" s="472" t="s">
        <v>639</v>
      </c>
      <c r="G62" s="418" t="s">
        <v>732</v>
      </c>
      <c r="H62" s="418"/>
      <c r="I62" s="419"/>
      <c r="J62" s="420"/>
      <c r="K62" s="421"/>
      <c r="L62" s="422"/>
      <c r="M62" s="423"/>
    </row>
    <row r="63" spans="1:13" s="455" customFormat="1" x14ac:dyDescent="0.2">
      <c r="A63" s="413"/>
      <c r="B63" s="454">
        <v>44977</v>
      </c>
      <c r="C63" s="415"/>
      <c r="D63" s="459">
        <v>5</v>
      </c>
      <c r="E63" s="416" t="s">
        <v>650</v>
      </c>
      <c r="F63" s="472" t="s">
        <v>651</v>
      </c>
      <c r="G63" s="418" t="s">
        <v>757</v>
      </c>
      <c r="H63" s="418"/>
      <c r="I63" s="419"/>
      <c r="J63" s="420"/>
      <c r="K63" s="421"/>
      <c r="L63" s="422"/>
      <c r="M63" s="423"/>
    </row>
    <row r="64" spans="1:13" s="455" customFormat="1" x14ac:dyDescent="0.2">
      <c r="A64" s="413"/>
      <c r="B64" s="454" t="s">
        <v>530</v>
      </c>
      <c r="C64" s="415"/>
      <c r="D64" s="459">
        <v>200</v>
      </c>
      <c r="E64" s="416" t="s">
        <v>542</v>
      </c>
      <c r="F64" s="472" t="s">
        <v>565</v>
      </c>
      <c r="G64" s="418" t="s">
        <v>744</v>
      </c>
      <c r="H64" s="418"/>
      <c r="I64" s="419"/>
      <c r="J64" s="420"/>
      <c r="K64" s="421"/>
      <c r="L64" s="422"/>
      <c r="M64" s="423"/>
    </row>
    <row r="65" spans="1:13" s="455" customFormat="1" x14ac:dyDescent="0.2">
      <c r="A65" s="413"/>
      <c r="B65" s="454">
        <v>44978</v>
      </c>
      <c r="C65" s="415"/>
      <c r="D65" s="459">
        <v>20</v>
      </c>
      <c r="E65" s="416" t="s">
        <v>521</v>
      </c>
      <c r="F65" s="472" t="s">
        <v>546</v>
      </c>
      <c r="G65" s="418" t="s">
        <v>750</v>
      </c>
      <c r="H65" s="418"/>
      <c r="I65" s="419"/>
      <c r="J65" s="420"/>
      <c r="K65" s="421"/>
      <c r="L65" s="422"/>
      <c r="M65" s="423"/>
    </row>
    <row r="66" spans="1:13" s="455" customFormat="1" x14ac:dyDescent="0.2">
      <c r="A66" s="413"/>
      <c r="B66" s="454">
        <v>44980</v>
      </c>
      <c r="C66" s="415"/>
      <c r="D66" s="459">
        <v>5</v>
      </c>
      <c r="E66" s="416" t="s">
        <v>532</v>
      </c>
      <c r="F66" s="472" t="s">
        <v>555</v>
      </c>
      <c r="G66" s="418" t="s">
        <v>749</v>
      </c>
      <c r="H66" s="418"/>
      <c r="I66" s="419"/>
      <c r="J66" s="420"/>
      <c r="K66" s="421"/>
      <c r="L66" s="422"/>
      <c r="M66" s="423"/>
    </row>
    <row r="67" spans="1:13" s="455" customFormat="1" x14ac:dyDescent="0.2">
      <c r="A67" s="413"/>
      <c r="B67" s="454">
        <v>44981</v>
      </c>
      <c r="C67" s="415"/>
      <c r="D67" s="459">
        <v>10</v>
      </c>
      <c r="E67" s="416" t="s">
        <v>537</v>
      </c>
      <c r="F67" s="472" t="s">
        <v>560</v>
      </c>
      <c r="G67" s="418" t="s">
        <v>741</v>
      </c>
      <c r="H67" s="418"/>
      <c r="I67" s="419"/>
      <c r="J67" s="420"/>
      <c r="K67" s="421"/>
      <c r="L67" s="422"/>
      <c r="M67" s="423"/>
    </row>
    <row r="68" spans="1:13" s="455" customFormat="1" x14ac:dyDescent="0.2">
      <c r="A68" s="413"/>
      <c r="B68" s="454" t="s">
        <v>530</v>
      </c>
      <c r="C68" s="415"/>
      <c r="D68" s="459">
        <v>20</v>
      </c>
      <c r="E68" s="416" t="s">
        <v>589</v>
      </c>
      <c r="F68" s="472" t="s">
        <v>652</v>
      </c>
      <c r="G68" s="418" t="s">
        <v>758</v>
      </c>
      <c r="H68" s="418"/>
      <c r="I68" s="419"/>
      <c r="J68" s="420"/>
      <c r="K68" s="421"/>
      <c r="L68" s="422"/>
      <c r="M68" s="423"/>
    </row>
    <row r="69" spans="1:13" s="455" customFormat="1" x14ac:dyDescent="0.2">
      <c r="A69" s="413"/>
      <c r="B69" s="454">
        <v>44985</v>
      </c>
      <c r="C69" s="415"/>
      <c r="D69" s="459">
        <v>40</v>
      </c>
      <c r="E69" s="416" t="s">
        <v>574</v>
      </c>
      <c r="F69" s="472" t="s">
        <v>653</v>
      </c>
      <c r="G69" s="418" t="s">
        <v>759</v>
      </c>
      <c r="H69" s="418"/>
      <c r="I69" s="419"/>
      <c r="J69" s="420"/>
      <c r="K69" s="421"/>
      <c r="L69" s="422"/>
      <c r="M69" s="423"/>
    </row>
    <row r="70" spans="1:13" s="455" customFormat="1" x14ac:dyDescent="0.2">
      <c r="A70" s="413"/>
      <c r="B70" s="454" t="s">
        <v>530</v>
      </c>
      <c r="C70" s="415"/>
      <c r="D70" s="459">
        <v>20</v>
      </c>
      <c r="E70" s="416" t="s">
        <v>540</v>
      </c>
      <c r="F70" s="472" t="s">
        <v>563</v>
      </c>
      <c r="G70" s="418" t="s">
        <v>721</v>
      </c>
      <c r="H70" s="418"/>
      <c r="I70" s="419"/>
      <c r="J70" s="420"/>
      <c r="K70" s="421"/>
      <c r="L70" s="422"/>
      <c r="M70" s="423"/>
    </row>
    <row r="71" spans="1:13" s="455" customFormat="1" x14ac:dyDescent="0.2">
      <c r="A71" s="413"/>
      <c r="B71" s="454" t="s">
        <v>530</v>
      </c>
      <c r="C71" s="415"/>
      <c r="D71" s="459">
        <v>10</v>
      </c>
      <c r="E71" s="416" t="s">
        <v>590</v>
      </c>
      <c r="F71" s="472" t="s">
        <v>654</v>
      </c>
      <c r="G71" s="418" t="s">
        <v>760</v>
      </c>
      <c r="H71" s="418"/>
      <c r="I71" s="419"/>
      <c r="J71" s="420"/>
      <c r="K71" s="421"/>
      <c r="L71" s="422"/>
      <c r="M71" s="423"/>
    </row>
    <row r="72" spans="1:13" s="455" customFormat="1" x14ac:dyDescent="0.2">
      <c r="A72" s="413"/>
      <c r="B72" s="454" t="s">
        <v>530</v>
      </c>
      <c r="C72" s="415"/>
      <c r="D72" s="459">
        <v>300</v>
      </c>
      <c r="E72" s="416" t="s">
        <v>526</v>
      </c>
      <c r="F72" s="472" t="s">
        <v>550</v>
      </c>
      <c r="G72" s="418" t="s">
        <v>733</v>
      </c>
      <c r="H72" s="418"/>
      <c r="I72" s="419"/>
      <c r="J72" s="420"/>
      <c r="K72" s="421"/>
      <c r="L72" s="422"/>
      <c r="M72" s="423"/>
    </row>
    <row r="73" spans="1:13" s="455" customFormat="1" x14ac:dyDescent="0.2">
      <c r="A73" s="413"/>
      <c r="B73" s="454">
        <v>44986</v>
      </c>
      <c r="C73" s="415"/>
      <c r="D73" s="459">
        <v>250</v>
      </c>
      <c r="E73" s="416" t="s">
        <v>524</v>
      </c>
      <c r="F73" s="472" t="s">
        <v>648</v>
      </c>
      <c r="G73" s="418" t="s">
        <v>756</v>
      </c>
      <c r="H73" s="418"/>
      <c r="I73" s="419"/>
      <c r="J73" s="420"/>
      <c r="K73" s="421"/>
      <c r="L73" s="422"/>
      <c r="M73" s="423"/>
    </row>
    <row r="74" spans="1:13" s="455" customFormat="1" x14ac:dyDescent="0.2">
      <c r="A74" s="413"/>
      <c r="B74" s="454" t="s">
        <v>530</v>
      </c>
      <c r="C74" s="415"/>
      <c r="D74" s="459">
        <v>10</v>
      </c>
      <c r="E74" s="416" t="s">
        <v>572</v>
      </c>
      <c r="F74" s="472" t="s">
        <v>634</v>
      </c>
      <c r="G74" s="418" t="s">
        <v>728</v>
      </c>
      <c r="H74" s="418"/>
      <c r="I74" s="419"/>
      <c r="J74" s="420"/>
      <c r="K74" s="421"/>
      <c r="L74" s="422"/>
      <c r="M74" s="423"/>
    </row>
    <row r="75" spans="1:13" s="455" customFormat="1" x14ac:dyDescent="0.2">
      <c r="A75" s="413"/>
      <c r="B75" s="454" t="s">
        <v>530</v>
      </c>
      <c r="C75" s="415"/>
      <c r="D75" s="459">
        <v>20</v>
      </c>
      <c r="E75" s="416" t="s">
        <v>541</v>
      </c>
      <c r="F75" s="472" t="s">
        <v>564</v>
      </c>
      <c r="G75" s="418" t="s">
        <v>726</v>
      </c>
      <c r="H75" s="418"/>
      <c r="I75" s="419"/>
      <c r="J75" s="420"/>
      <c r="K75" s="421"/>
      <c r="L75" s="422"/>
      <c r="M75" s="423"/>
    </row>
    <row r="76" spans="1:13" s="455" customFormat="1" x14ac:dyDescent="0.2">
      <c r="A76" s="413"/>
      <c r="B76" s="454" t="s">
        <v>530</v>
      </c>
      <c r="C76" s="415"/>
      <c r="D76" s="459">
        <v>4</v>
      </c>
      <c r="E76" s="416" t="s">
        <v>595</v>
      </c>
      <c r="F76" s="472" t="s">
        <v>655</v>
      </c>
      <c r="G76" s="418" t="s">
        <v>761</v>
      </c>
      <c r="H76" s="418"/>
      <c r="I76" s="419"/>
      <c r="J76" s="420"/>
      <c r="K76" s="421"/>
      <c r="L76" s="422"/>
      <c r="M76" s="423"/>
    </row>
    <row r="77" spans="1:13" s="455" customFormat="1" x14ac:dyDescent="0.2">
      <c r="A77" s="413"/>
      <c r="B77" s="454">
        <v>44987</v>
      </c>
      <c r="C77" s="415"/>
      <c r="D77" s="459">
        <v>10</v>
      </c>
      <c r="E77" s="416" t="s">
        <v>527</v>
      </c>
      <c r="F77" s="472" t="s">
        <v>551</v>
      </c>
      <c r="G77" s="418" t="s">
        <v>720</v>
      </c>
      <c r="H77" s="418"/>
      <c r="I77" s="419"/>
      <c r="J77" s="420"/>
      <c r="K77" s="421"/>
      <c r="L77" s="422"/>
      <c r="M77" s="423"/>
    </row>
    <row r="78" spans="1:13" s="455" customFormat="1" x14ac:dyDescent="0.2">
      <c r="A78" s="413"/>
      <c r="B78" s="454">
        <v>44994</v>
      </c>
      <c r="C78" s="415"/>
      <c r="D78" s="459">
        <v>100</v>
      </c>
      <c r="E78" s="416" t="s">
        <v>579</v>
      </c>
      <c r="F78" s="472" t="s">
        <v>644</v>
      </c>
      <c r="G78" s="418" t="s">
        <v>719</v>
      </c>
      <c r="H78" s="418"/>
      <c r="I78" s="419"/>
      <c r="J78" s="420"/>
      <c r="K78" s="421"/>
      <c r="L78" s="422"/>
      <c r="M78" s="423"/>
    </row>
    <row r="79" spans="1:13" s="455" customFormat="1" x14ac:dyDescent="0.2">
      <c r="A79" s="413"/>
      <c r="B79" s="454" t="s">
        <v>530</v>
      </c>
      <c r="C79" s="415"/>
      <c r="D79" s="459">
        <v>10</v>
      </c>
      <c r="E79" s="416" t="s">
        <v>540</v>
      </c>
      <c r="F79" s="472" t="s">
        <v>563</v>
      </c>
      <c r="G79" s="418" t="s">
        <v>721</v>
      </c>
      <c r="H79" s="418"/>
      <c r="I79" s="419"/>
      <c r="J79" s="420"/>
      <c r="K79" s="421"/>
      <c r="L79" s="422"/>
      <c r="M79" s="423"/>
    </row>
    <row r="80" spans="1:13" s="455" customFormat="1" ht="25.5" x14ac:dyDescent="0.2">
      <c r="A80" s="413"/>
      <c r="B80" s="454">
        <v>44998</v>
      </c>
      <c r="C80" s="415"/>
      <c r="D80" s="459">
        <v>50</v>
      </c>
      <c r="E80" s="416" t="s">
        <v>591</v>
      </c>
      <c r="F80" s="472" t="s">
        <v>656</v>
      </c>
      <c r="G80" s="418" t="s">
        <v>762</v>
      </c>
      <c r="H80" s="418"/>
      <c r="I80" s="419"/>
      <c r="J80" s="420"/>
      <c r="K80" s="421"/>
      <c r="L80" s="422"/>
      <c r="M80" s="423"/>
    </row>
    <row r="81" spans="1:13" s="455" customFormat="1" x14ac:dyDescent="0.2">
      <c r="A81" s="413"/>
      <c r="B81" s="454" t="s">
        <v>530</v>
      </c>
      <c r="C81" s="415"/>
      <c r="D81" s="459">
        <v>1</v>
      </c>
      <c r="E81" s="416" t="s">
        <v>534</v>
      </c>
      <c r="F81" s="472" t="s">
        <v>557</v>
      </c>
      <c r="G81" s="418" t="s">
        <v>723</v>
      </c>
      <c r="H81" s="418"/>
      <c r="I81" s="419"/>
      <c r="J81" s="420"/>
      <c r="K81" s="421"/>
      <c r="L81" s="422"/>
      <c r="M81" s="423"/>
    </row>
    <row r="82" spans="1:13" s="455" customFormat="1" x14ac:dyDescent="0.2">
      <c r="A82" s="413"/>
      <c r="B82" s="454">
        <v>44999</v>
      </c>
      <c r="C82" s="415"/>
      <c r="D82" s="459">
        <v>10</v>
      </c>
      <c r="E82" s="416" t="s">
        <v>545</v>
      </c>
      <c r="F82" s="472" t="s">
        <v>569</v>
      </c>
      <c r="G82" s="418" t="s">
        <v>747</v>
      </c>
      <c r="H82" s="418"/>
      <c r="I82" s="419"/>
      <c r="J82" s="420"/>
      <c r="K82" s="421"/>
      <c r="L82" s="422"/>
      <c r="M82" s="423"/>
    </row>
    <row r="83" spans="1:13" s="455" customFormat="1" x14ac:dyDescent="0.2">
      <c r="A83" s="413"/>
      <c r="B83" s="454" t="s">
        <v>530</v>
      </c>
      <c r="C83" s="415"/>
      <c r="D83" s="459">
        <v>27</v>
      </c>
      <c r="E83" s="416" t="s">
        <v>581</v>
      </c>
      <c r="F83" s="472" t="s">
        <v>641</v>
      </c>
      <c r="G83" s="418" t="s">
        <v>722</v>
      </c>
      <c r="H83" s="418"/>
      <c r="I83" s="419"/>
      <c r="J83" s="420"/>
      <c r="K83" s="421"/>
      <c r="L83" s="422"/>
      <c r="M83" s="423"/>
    </row>
    <row r="84" spans="1:13" s="455" customFormat="1" x14ac:dyDescent="0.2">
      <c r="A84" s="413"/>
      <c r="B84" s="454" t="s">
        <v>530</v>
      </c>
      <c r="C84" s="415"/>
      <c r="D84" s="459">
        <v>5</v>
      </c>
      <c r="E84" s="416" t="s">
        <v>532</v>
      </c>
      <c r="F84" s="472" t="s">
        <v>555</v>
      </c>
      <c r="G84" s="418" t="s">
        <v>749</v>
      </c>
      <c r="H84" s="418"/>
      <c r="I84" s="419"/>
      <c r="J84" s="420"/>
      <c r="K84" s="421"/>
      <c r="L84" s="422"/>
      <c r="M84" s="423"/>
    </row>
    <row r="85" spans="1:13" s="455" customFormat="1" x14ac:dyDescent="0.2">
      <c r="A85" s="413"/>
      <c r="B85" s="454">
        <v>45000</v>
      </c>
      <c r="C85" s="415"/>
      <c r="D85" s="459">
        <v>10</v>
      </c>
      <c r="E85" s="416" t="s">
        <v>594</v>
      </c>
      <c r="F85" s="472" t="s">
        <v>657</v>
      </c>
      <c r="G85" s="418" t="s">
        <v>763</v>
      </c>
      <c r="H85" s="418"/>
      <c r="I85" s="419"/>
      <c r="J85" s="420"/>
      <c r="K85" s="421"/>
      <c r="L85" s="422"/>
      <c r="M85" s="423"/>
    </row>
    <row r="86" spans="1:13" s="455" customFormat="1" x14ac:dyDescent="0.2">
      <c r="A86" s="413"/>
      <c r="B86" s="454" t="s">
        <v>530</v>
      </c>
      <c r="C86" s="415"/>
      <c r="D86" s="459">
        <v>100</v>
      </c>
      <c r="E86" s="416" t="s">
        <v>592</v>
      </c>
      <c r="F86" s="472" t="s">
        <v>658</v>
      </c>
      <c r="G86" s="418" t="s">
        <v>764</v>
      </c>
      <c r="H86" s="418"/>
      <c r="I86" s="419"/>
      <c r="J86" s="420"/>
      <c r="K86" s="421"/>
      <c r="L86" s="422"/>
      <c r="M86" s="423"/>
    </row>
    <row r="87" spans="1:13" s="455" customFormat="1" x14ac:dyDescent="0.2">
      <c r="A87" s="413"/>
      <c r="B87" s="454" t="s">
        <v>530</v>
      </c>
      <c r="C87" s="415"/>
      <c r="D87" s="459">
        <v>20</v>
      </c>
      <c r="E87" s="416" t="s">
        <v>593</v>
      </c>
      <c r="F87" s="472" t="s">
        <v>659</v>
      </c>
      <c r="G87" s="418" t="s">
        <v>765</v>
      </c>
      <c r="H87" s="418"/>
      <c r="I87" s="419"/>
      <c r="J87" s="420"/>
      <c r="K87" s="421"/>
      <c r="L87" s="422"/>
      <c r="M87" s="423"/>
    </row>
    <row r="88" spans="1:13" s="455" customFormat="1" x14ac:dyDescent="0.2">
      <c r="A88" s="413"/>
      <c r="B88" s="454">
        <v>45001</v>
      </c>
      <c r="C88" s="415"/>
      <c r="D88" s="459">
        <v>10</v>
      </c>
      <c r="E88" s="416" t="s">
        <v>540</v>
      </c>
      <c r="F88" s="472" t="s">
        <v>563</v>
      </c>
      <c r="G88" s="418" t="s">
        <v>721</v>
      </c>
      <c r="H88" s="418"/>
      <c r="I88" s="419"/>
      <c r="J88" s="420"/>
      <c r="K88" s="421"/>
      <c r="L88" s="422"/>
      <c r="M88" s="423"/>
    </row>
    <row r="89" spans="1:13" s="455" customFormat="1" x14ac:dyDescent="0.2">
      <c r="A89" s="413"/>
      <c r="B89" s="454">
        <v>45006</v>
      </c>
      <c r="C89" s="415"/>
      <c r="D89" s="459">
        <v>20</v>
      </c>
      <c r="E89" s="416" t="s">
        <v>521</v>
      </c>
      <c r="F89" s="472" t="s">
        <v>546</v>
      </c>
      <c r="G89" s="418" t="s">
        <v>750</v>
      </c>
      <c r="H89" s="418"/>
      <c r="I89" s="419"/>
      <c r="J89" s="420"/>
      <c r="K89" s="421"/>
      <c r="L89" s="422"/>
      <c r="M89" s="423"/>
    </row>
    <row r="90" spans="1:13" s="455" customFormat="1" x14ac:dyDescent="0.2">
      <c r="A90" s="413"/>
      <c r="B90" s="454">
        <v>45012</v>
      </c>
      <c r="C90" s="415"/>
      <c r="D90" s="459">
        <v>20</v>
      </c>
      <c r="E90" s="416" t="s">
        <v>589</v>
      </c>
      <c r="F90" s="472" t="s">
        <v>652</v>
      </c>
      <c r="G90" s="418" t="s">
        <v>758</v>
      </c>
      <c r="H90" s="418"/>
      <c r="I90" s="419"/>
      <c r="J90" s="420"/>
      <c r="K90" s="421"/>
      <c r="L90" s="422"/>
      <c r="M90" s="423"/>
    </row>
    <row r="91" spans="1:13" s="455" customFormat="1" x14ac:dyDescent="0.2">
      <c r="A91" s="413"/>
      <c r="B91" s="454">
        <v>45013</v>
      </c>
      <c r="C91" s="415"/>
      <c r="D91" s="459">
        <v>5</v>
      </c>
      <c r="E91" s="416" t="s">
        <v>532</v>
      </c>
      <c r="F91" s="472" t="s">
        <v>555</v>
      </c>
      <c r="G91" s="418" t="s">
        <v>749</v>
      </c>
      <c r="H91" s="418"/>
      <c r="I91" s="419"/>
      <c r="J91" s="420"/>
      <c r="K91" s="421"/>
      <c r="L91" s="422"/>
      <c r="M91" s="423"/>
    </row>
    <row r="92" spans="1:13" s="455" customFormat="1" x14ac:dyDescent="0.2">
      <c r="A92" s="413"/>
      <c r="B92" s="454">
        <v>45014</v>
      </c>
      <c r="C92" s="415"/>
      <c r="D92" s="459">
        <v>20</v>
      </c>
      <c r="E92" s="416" t="s">
        <v>540</v>
      </c>
      <c r="F92" s="472" t="s">
        <v>563</v>
      </c>
      <c r="G92" s="418" t="s">
        <v>721</v>
      </c>
      <c r="H92" s="418"/>
      <c r="I92" s="419"/>
      <c r="J92" s="420"/>
      <c r="K92" s="421"/>
      <c r="L92" s="422"/>
      <c r="M92" s="423"/>
    </row>
    <row r="93" spans="1:13" s="455" customFormat="1" x14ac:dyDescent="0.2">
      <c r="A93" s="413"/>
      <c r="B93" s="454" t="s">
        <v>530</v>
      </c>
      <c r="C93" s="415"/>
      <c r="D93" s="459">
        <v>40</v>
      </c>
      <c r="E93" s="416" t="s">
        <v>541</v>
      </c>
      <c r="F93" s="472" t="s">
        <v>564</v>
      </c>
      <c r="G93" s="418" t="s">
        <v>726</v>
      </c>
      <c r="H93" s="418"/>
      <c r="I93" s="419"/>
      <c r="J93" s="420"/>
      <c r="K93" s="421"/>
      <c r="L93" s="422"/>
      <c r="M93" s="423"/>
    </row>
    <row r="94" spans="1:13" s="455" customFormat="1" x14ac:dyDescent="0.2">
      <c r="A94" s="413"/>
      <c r="B94" s="454" t="s">
        <v>530</v>
      </c>
      <c r="C94" s="415"/>
      <c r="D94" s="459">
        <v>50</v>
      </c>
      <c r="E94" s="416" t="s">
        <v>574</v>
      </c>
      <c r="F94" s="472" t="s">
        <v>646</v>
      </c>
      <c r="G94" s="418" t="s">
        <v>759</v>
      </c>
      <c r="H94" s="418"/>
      <c r="I94" s="419"/>
      <c r="J94" s="420"/>
      <c r="K94" s="421"/>
      <c r="L94" s="422"/>
      <c r="M94" s="423"/>
    </row>
    <row r="95" spans="1:13" s="455" customFormat="1" x14ac:dyDescent="0.2">
      <c r="A95" s="413"/>
      <c r="B95" s="454">
        <v>45016</v>
      </c>
      <c r="C95" s="415"/>
      <c r="D95" s="459">
        <v>30</v>
      </c>
      <c r="E95" s="416" t="s">
        <v>523</v>
      </c>
      <c r="F95" s="472" t="s">
        <v>548</v>
      </c>
      <c r="G95" s="418" t="s">
        <v>752</v>
      </c>
      <c r="H95" s="418"/>
      <c r="I95" s="419"/>
      <c r="J95" s="420"/>
      <c r="K95" s="421"/>
      <c r="L95" s="422"/>
      <c r="M95" s="423"/>
    </row>
    <row r="96" spans="1:13" s="455" customFormat="1" x14ac:dyDescent="0.2">
      <c r="A96" s="413"/>
      <c r="B96" s="454" t="s">
        <v>530</v>
      </c>
      <c r="C96" s="415"/>
      <c r="D96" s="459">
        <v>910.7</v>
      </c>
      <c r="E96" s="416" t="s">
        <v>579</v>
      </c>
      <c r="F96" s="472" t="s">
        <v>644</v>
      </c>
      <c r="G96" s="418" t="s">
        <v>766</v>
      </c>
      <c r="H96" s="418"/>
      <c r="I96" s="419"/>
      <c r="J96" s="420"/>
      <c r="K96" s="421"/>
      <c r="L96" s="422"/>
      <c r="M96" s="423"/>
    </row>
    <row r="97" spans="1:13" s="455" customFormat="1" x14ac:dyDescent="0.2">
      <c r="A97" s="413"/>
      <c r="B97" s="454">
        <v>45017</v>
      </c>
      <c r="C97" s="415"/>
      <c r="D97" s="459">
        <v>300</v>
      </c>
      <c r="E97" s="416" t="s">
        <v>526</v>
      </c>
      <c r="F97" s="472" t="s">
        <v>550</v>
      </c>
      <c r="G97" s="418" t="s">
        <v>733</v>
      </c>
      <c r="H97" s="418"/>
      <c r="I97" s="419"/>
      <c r="J97" s="420"/>
      <c r="K97" s="421"/>
      <c r="L97" s="422"/>
      <c r="M97" s="423"/>
    </row>
    <row r="98" spans="1:13" s="455" customFormat="1" x14ac:dyDescent="0.2">
      <c r="A98" s="413"/>
      <c r="B98" s="454">
        <v>45022</v>
      </c>
      <c r="C98" s="415"/>
      <c r="D98" s="459">
        <v>100</v>
      </c>
      <c r="E98" s="416" t="s">
        <v>579</v>
      </c>
      <c r="F98" s="472" t="s">
        <v>644</v>
      </c>
      <c r="G98" s="418" t="s">
        <v>767</v>
      </c>
      <c r="H98" s="418"/>
      <c r="I98" s="419"/>
      <c r="J98" s="420"/>
      <c r="K98" s="421"/>
      <c r="L98" s="422"/>
      <c r="M98" s="423"/>
    </row>
    <row r="99" spans="1:13" s="455" customFormat="1" x14ac:dyDescent="0.2">
      <c r="A99" s="413"/>
      <c r="B99" s="454" t="s">
        <v>530</v>
      </c>
      <c r="C99" s="415"/>
      <c r="D99" s="459">
        <v>20</v>
      </c>
      <c r="E99" s="416" t="s">
        <v>540</v>
      </c>
      <c r="F99" s="472" t="s">
        <v>563</v>
      </c>
      <c r="G99" s="418" t="s">
        <v>721</v>
      </c>
      <c r="H99" s="418"/>
      <c r="I99" s="419"/>
      <c r="J99" s="420"/>
      <c r="K99" s="421"/>
      <c r="L99" s="422"/>
      <c r="M99" s="423"/>
    </row>
    <row r="100" spans="1:13" s="455" customFormat="1" x14ac:dyDescent="0.2">
      <c r="A100" s="413"/>
      <c r="B100" s="454">
        <v>45027</v>
      </c>
      <c r="C100" s="415"/>
      <c r="D100" s="459">
        <v>5</v>
      </c>
      <c r="E100" s="416" t="s">
        <v>596</v>
      </c>
      <c r="F100" s="472" t="s">
        <v>660</v>
      </c>
      <c r="G100" s="418" t="s">
        <v>768</v>
      </c>
      <c r="H100" s="418"/>
      <c r="I100" s="419"/>
      <c r="J100" s="420"/>
      <c r="K100" s="421"/>
      <c r="L100" s="422"/>
      <c r="M100" s="423"/>
    </row>
    <row r="101" spans="1:13" s="455" customFormat="1" x14ac:dyDescent="0.2">
      <c r="A101" s="413"/>
      <c r="B101" s="454">
        <v>45028</v>
      </c>
      <c r="C101" s="415"/>
      <c r="D101" s="459">
        <v>200</v>
      </c>
      <c r="E101" s="416" t="s">
        <v>542</v>
      </c>
      <c r="F101" s="472" t="s">
        <v>565</v>
      </c>
      <c r="G101" s="418" t="s">
        <v>744</v>
      </c>
      <c r="H101" s="418"/>
      <c r="I101" s="419"/>
      <c r="J101" s="420"/>
      <c r="K101" s="421"/>
      <c r="L101" s="422"/>
      <c r="M101" s="423"/>
    </row>
    <row r="102" spans="1:13" s="455" customFormat="1" x14ac:dyDescent="0.2">
      <c r="A102" s="413"/>
      <c r="B102" s="454">
        <v>45034</v>
      </c>
      <c r="C102" s="415"/>
      <c r="D102" s="459">
        <v>15</v>
      </c>
      <c r="E102" s="416" t="s">
        <v>540</v>
      </c>
      <c r="F102" s="472" t="s">
        <v>563</v>
      </c>
      <c r="G102" s="418" t="s">
        <v>721</v>
      </c>
      <c r="H102" s="418"/>
      <c r="I102" s="419"/>
      <c r="J102" s="420"/>
      <c r="K102" s="421"/>
      <c r="L102" s="422"/>
      <c r="M102" s="423"/>
    </row>
    <row r="103" spans="1:13" s="455" customFormat="1" x14ac:dyDescent="0.2">
      <c r="A103" s="413"/>
      <c r="B103" s="454">
        <v>45038</v>
      </c>
      <c r="C103" s="415"/>
      <c r="D103" s="459">
        <v>20</v>
      </c>
      <c r="E103" s="416" t="s">
        <v>521</v>
      </c>
      <c r="F103" s="472" t="s">
        <v>546</v>
      </c>
      <c r="G103" s="418" t="s">
        <v>750</v>
      </c>
      <c r="H103" s="418"/>
      <c r="I103" s="419"/>
      <c r="J103" s="420"/>
      <c r="K103" s="421"/>
      <c r="L103" s="422"/>
      <c r="M103" s="423"/>
    </row>
    <row r="104" spans="1:13" s="455" customFormat="1" x14ac:dyDescent="0.2">
      <c r="A104" s="413"/>
      <c r="B104" s="454">
        <v>45040</v>
      </c>
      <c r="C104" s="415"/>
      <c r="D104" s="459">
        <v>20</v>
      </c>
      <c r="E104" s="416" t="s">
        <v>589</v>
      </c>
      <c r="F104" s="472" t="s">
        <v>652</v>
      </c>
      <c r="G104" s="418" t="s">
        <v>758</v>
      </c>
      <c r="H104" s="418"/>
      <c r="I104" s="419"/>
      <c r="J104" s="420"/>
      <c r="K104" s="421"/>
      <c r="L104" s="422"/>
      <c r="M104" s="423"/>
    </row>
    <row r="105" spans="1:13" s="455" customFormat="1" x14ac:dyDescent="0.2">
      <c r="A105" s="413"/>
      <c r="B105" s="454">
        <v>45041</v>
      </c>
      <c r="C105" s="415"/>
      <c r="D105" s="459">
        <v>20</v>
      </c>
      <c r="E105" s="416" t="s">
        <v>572</v>
      </c>
      <c r="F105" s="472" t="s">
        <v>634</v>
      </c>
      <c r="G105" s="418" t="s">
        <v>728</v>
      </c>
      <c r="H105" s="418"/>
      <c r="I105" s="419"/>
      <c r="J105" s="420"/>
      <c r="K105" s="421"/>
      <c r="L105" s="422"/>
      <c r="M105" s="423"/>
    </row>
    <row r="106" spans="1:13" s="455" customFormat="1" x14ac:dyDescent="0.2">
      <c r="A106" s="413"/>
      <c r="B106" s="454" t="s">
        <v>530</v>
      </c>
      <c r="C106" s="415"/>
      <c r="D106" s="459">
        <v>2</v>
      </c>
      <c r="E106" s="416" t="s">
        <v>585</v>
      </c>
      <c r="F106" s="472" t="s">
        <v>636</v>
      </c>
      <c r="G106" s="418" t="s">
        <v>729</v>
      </c>
      <c r="H106" s="418"/>
      <c r="I106" s="419"/>
      <c r="J106" s="420"/>
      <c r="K106" s="421"/>
      <c r="L106" s="422"/>
      <c r="M106" s="423"/>
    </row>
    <row r="107" spans="1:13" s="455" customFormat="1" x14ac:dyDescent="0.2">
      <c r="A107" s="413"/>
      <c r="B107" s="454" t="s">
        <v>530</v>
      </c>
      <c r="C107" s="415"/>
      <c r="D107" s="459">
        <v>10</v>
      </c>
      <c r="E107" s="416" t="s">
        <v>527</v>
      </c>
      <c r="F107" s="472" t="s">
        <v>551</v>
      </c>
      <c r="G107" s="418" t="s">
        <v>720</v>
      </c>
      <c r="H107" s="418"/>
      <c r="I107" s="419"/>
      <c r="J107" s="420"/>
      <c r="K107" s="421"/>
      <c r="L107" s="422"/>
      <c r="M107" s="423"/>
    </row>
    <row r="108" spans="1:13" s="455" customFormat="1" x14ac:dyDescent="0.2">
      <c r="A108" s="413"/>
      <c r="B108" s="454" t="s">
        <v>530</v>
      </c>
      <c r="C108" s="415"/>
      <c r="D108" s="459">
        <v>5</v>
      </c>
      <c r="E108" s="416" t="s">
        <v>597</v>
      </c>
      <c r="F108" s="472" t="s">
        <v>661</v>
      </c>
      <c r="G108" s="418" t="s">
        <v>769</v>
      </c>
      <c r="H108" s="418"/>
      <c r="I108" s="419"/>
      <c r="J108" s="420"/>
      <c r="K108" s="421"/>
      <c r="L108" s="422"/>
      <c r="M108" s="423"/>
    </row>
    <row r="109" spans="1:13" s="455" customFormat="1" x14ac:dyDescent="0.2">
      <c r="A109" s="413"/>
      <c r="B109" s="454">
        <v>45103</v>
      </c>
      <c r="C109" s="415"/>
      <c r="D109" s="459">
        <v>10</v>
      </c>
      <c r="E109" s="416" t="s">
        <v>598</v>
      </c>
      <c r="F109" s="472" t="s">
        <v>662</v>
      </c>
      <c r="G109" s="418" t="s">
        <v>770</v>
      </c>
      <c r="H109" s="418"/>
      <c r="I109" s="419"/>
      <c r="J109" s="420"/>
      <c r="K109" s="421"/>
      <c r="L109" s="422"/>
      <c r="M109" s="423"/>
    </row>
    <row r="110" spans="1:13" s="455" customFormat="1" x14ac:dyDescent="0.2">
      <c r="A110" s="413"/>
      <c r="B110" s="454" t="s">
        <v>530</v>
      </c>
      <c r="C110" s="415"/>
      <c r="D110" s="459">
        <v>50</v>
      </c>
      <c r="E110" s="416" t="s">
        <v>574</v>
      </c>
      <c r="F110" s="472" t="s">
        <v>646</v>
      </c>
      <c r="G110" s="418" t="s">
        <v>759</v>
      </c>
      <c r="H110" s="418"/>
      <c r="I110" s="419"/>
      <c r="J110" s="420"/>
      <c r="K110" s="421"/>
      <c r="L110" s="422"/>
      <c r="M110" s="423"/>
    </row>
    <row r="111" spans="1:13" s="455" customFormat="1" x14ac:dyDescent="0.2">
      <c r="A111" s="413"/>
      <c r="B111" s="454" t="s">
        <v>530</v>
      </c>
      <c r="C111" s="415"/>
      <c r="D111" s="459">
        <v>200</v>
      </c>
      <c r="E111" s="416" t="s">
        <v>542</v>
      </c>
      <c r="F111" s="472" t="s">
        <v>565</v>
      </c>
      <c r="G111" s="418" t="s">
        <v>771</v>
      </c>
      <c r="H111" s="418"/>
      <c r="I111" s="419"/>
      <c r="J111" s="420"/>
      <c r="K111" s="421"/>
      <c r="L111" s="422"/>
      <c r="M111" s="423"/>
    </row>
    <row r="112" spans="1:13" s="455" customFormat="1" x14ac:dyDescent="0.2">
      <c r="A112" s="413"/>
      <c r="B112" s="454">
        <v>45043</v>
      </c>
      <c r="C112" s="415"/>
      <c r="D112" s="459">
        <v>9</v>
      </c>
      <c r="E112" s="416" t="s">
        <v>599</v>
      </c>
      <c r="F112" s="472" t="s">
        <v>663</v>
      </c>
      <c r="G112" s="418" t="s">
        <v>772</v>
      </c>
      <c r="H112" s="418"/>
      <c r="I112" s="419"/>
      <c r="J112" s="420"/>
      <c r="K112" s="421"/>
      <c r="L112" s="422"/>
      <c r="M112" s="423"/>
    </row>
    <row r="113" spans="1:13" s="455" customFormat="1" x14ac:dyDescent="0.2">
      <c r="A113" s="413"/>
      <c r="B113" s="454" t="s">
        <v>530</v>
      </c>
      <c r="C113" s="415"/>
      <c r="D113" s="459">
        <v>5</v>
      </c>
      <c r="E113" s="416" t="s">
        <v>600</v>
      </c>
      <c r="F113" s="472" t="s">
        <v>664</v>
      </c>
      <c r="G113" s="418" t="s">
        <v>773</v>
      </c>
      <c r="H113" s="418"/>
      <c r="I113" s="419"/>
      <c r="J113" s="420"/>
      <c r="K113" s="421"/>
      <c r="L113" s="422"/>
      <c r="M113" s="423"/>
    </row>
    <row r="114" spans="1:13" s="455" customFormat="1" x14ac:dyDescent="0.2">
      <c r="A114" s="413"/>
      <c r="B114" s="454" t="s">
        <v>530</v>
      </c>
      <c r="C114" s="415"/>
      <c r="D114" s="459">
        <v>10</v>
      </c>
      <c r="E114" s="416" t="s">
        <v>588</v>
      </c>
      <c r="F114" s="472" t="s">
        <v>639</v>
      </c>
      <c r="G114" s="418" t="s">
        <v>732</v>
      </c>
      <c r="H114" s="418"/>
      <c r="I114" s="419"/>
      <c r="J114" s="420"/>
      <c r="K114" s="421"/>
      <c r="L114" s="422"/>
      <c r="M114" s="423"/>
    </row>
    <row r="115" spans="1:13" s="455" customFormat="1" x14ac:dyDescent="0.2">
      <c r="A115" s="413"/>
      <c r="B115" s="454">
        <v>45044</v>
      </c>
      <c r="C115" s="415"/>
      <c r="D115" s="459">
        <v>300</v>
      </c>
      <c r="E115" s="416" t="s">
        <v>526</v>
      </c>
      <c r="F115" s="472" t="s">
        <v>550</v>
      </c>
      <c r="G115" s="418" t="s">
        <v>733</v>
      </c>
      <c r="H115" s="418"/>
      <c r="I115" s="419"/>
      <c r="J115" s="420"/>
      <c r="K115" s="421"/>
      <c r="L115" s="422"/>
      <c r="M115" s="423"/>
    </row>
    <row r="116" spans="1:13" s="455" customFormat="1" x14ac:dyDescent="0.2">
      <c r="A116" s="413"/>
      <c r="B116" s="454" t="s">
        <v>530</v>
      </c>
      <c r="C116" s="415"/>
      <c r="D116" s="459">
        <v>300</v>
      </c>
      <c r="E116" s="416" t="s">
        <v>579</v>
      </c>
      <c r="F116" s="472" t="s">
        <v>644</v>
      </c>
      <c r="G116" s="418" t="s">
        <v>766</v>
      </c>
      <c r="H116" s="418"/>
      <c r="I116" s="419"/>
      <c r="J116" s="420"/>
      <c r="K116" s="421"/>
      <c r="L116" s="422"/>
      <c r="M116" s="423"/>
    </row>
    <row r="117" spans="1:13" s="455" customFormat="1" x14ac:dyDescent="0.2">
      <c r="A117" s="464"/>
      <c r="B117" s="454">
        <v>45049</v>
      </c>
      <c r="C117" s="415"/>
      <c r="D117" s="459">
        <v>10</v>
      </c>
      <c r="E117" s="416" t="s">
        <v>571</v>
      </c>
      <c r="F117" s="472" t="s">
        <v>635</v>
      </c>
      <c r="G117" s="418" t="s">
        <v>718</v>
      </c>
      <c r="H117" s="418"/>
      <c r="I117" s="419"/>
      <c r="J117" s="420"/>
      <c r="K117" s="421"/>
      <c r="L117" s="422"/>
      <c r="M117" s="423"/>
    </row>
    <row r="118" spans="1:13" s="455" customFormat="1" x14ac:dyDescent="0.2">
      <c r="A118" s="413"/>
      <c r="B118" s="454">
        <v>45050</v>
      </c>
      <c r="C118" s="415"/>
      <c r="D118" s="459">
        <v>200</v>
      </c>
      <c r="E118" s="416" t="s">
        <v>524</v>
      </c>
      <c r="F118" s="472" t="s">
        <v>648</v>
      </c>
      <c r="G118" s="418" t="s">
        <v>756</v>
      </c>
      <c r="H118" s="418"/>
      <c r="I118" s="419"/>
      <c r="J118" s="420"/>
      <c r="K118" s="421"/>
      <c r="L118" s="422"/>
      <c r="M118" s="423"/>
    </row>
    <row r="119" spans="1:13" s="455" customFormat="1" x14ac:dyDescent="0.2">
      <c r="A119" s="413"/>
      <c r="B119" s="454">
        <v>45054</v>
      </c>
      <c r="C119" s="415"/>
      <c r="D119" s="459">
        <v>50</v>
      </c>
      <c r="E119" s="416" t="s">
        <v>601</v>
      </c>
      <c r="F119" s="472" t="s">
        <v>665</v>
      </c>
      <c r="G119" s="418" t="s">
        <v>774</v>
      </c>
      <c r="H119" s="418"/>
      <c r="I119" s="419"/>
      <c r="J119" s="420"/>
      <c r="K119" s="421"/>
      <c r="L119" s="422"/>
      <c r="M119" s="423"/>
    </row>
    <row r="120" spans="1:13" s="455" customFormat="1" x14ac:dyDescent="0.2">
      <c r="A120" s="413"/>
      <c r="B120" s="454">
        <v>45055</v>
      </c>
      <c r="C120" s="415"/>
      <c r="D120" s="459">
        <v>100</v>
      </c>
      <c r="E120" s="416" t="s">
        <v>602</v>
      </c>
      <c r="F120" s="472" t="s">
        <v>666</v>
      </c>
      <c r="G120" s="418" t="s">
        <v>775</v>
      </c>
      <c r="H120" s="418"/>
      <c r="I120" s="419"/>
      <c r="J120" s="420"/>
      <c r="K120" s="421"/>
      <c r="L120" s="422"/>
      <c r="M120" s="423"/>
    </row>
    <row r="121" spans="1:13" s="455" customFormat="1" x14ac:dyDescent="0.2">
      <c r="A121" s="413"/>
      <c r="B121" s="454">
        <v>45061</v>
      </c>
      <c r="C121" s="415"/>
      <c r="D121" s="459">
        <v>400</v>
      </c>
      <c r="E121" s="416" t="s">
        <v>544</v>
      </c>
      <c r="F121" s="472" t="s">
        <v>649</v>
      </c>
      <c r="G121" s="418" t="s">
        <v>748</v>
      </c>
      <c r="H121" s="418"/>
      <c r="I121" s="419"/>
      <c r="J121" s="420"/>
      <c r="K121" s="421"/>
      <c r="L121" s="422"/>
      <c r="M121" s="423"/>
    </row>
    <row r="122" spans="1:13" s="455" customFormat="1" x14ac:dyDescent="0.2">
      <c r="A122" s="413"/>
      <c r="B122" s="454">
        <v>45063</v>
      </c>
      <c r="C122" s="415"/>
      <c r="D122" s="459">
        <v>50</v>
      </c>
      <c r="E122" s="416" t="s">
        <v>603</v>
      </c>
      <c r="F122" s="472" t="s">
        <v>667</v>
      </c>
      <c r="G122" s="418" t="s">
        <v>776</v>
      </c>
      <c r="H122" s="418"/>
      <c r="I122" s="419"/>
      <c r="J122" s="420"/>
      <c r="K122" s="421"/>
      <c r="L122" s="422"/>
      <c r="M122" s="423"/>
    </row>
    <row r="123" spans="1:13" s="455" customFormat="1" x14ac:dyDescent="0.2">
      <c r="A123" s="413"/>
      <c r="B123" s="454" t="s">
        <v>530</v>
      </c>
      <c r="C123" s="415"/>
      <c r="D123" s="459">
        <v>37</v>
      </c>
      <c r="E123" s="416" t="s">
        <v>604</v>
      </c>
      <c r="F123" s="472" t="s">
        <v>668</v>
      </c>
      <c r="G123" s="418" t="s">
        <v>777</v>
      </c>
      <c r="H123" s="418"/>
      <c r="I123" s="419"/>
      <c r="J123" s="420"/>
      <c r="K123" s="421"/>
      <c r="L123" s="422"/>
      <c r="M123" s="423"/>
    </row>
    <row r="124" spans="1:13" s="455" customFormat="1" x14ac:dyDescent="0.2">
      <c r="A124" s="413"/>
      <c r="B124" s="454" t="s">
        <v>530</v>
      </c>
      <c r="C124" s="415"/>
      <c r="D124" s="459">
        <v>10</v>
      </c>
      <c r="E124" s="416" t="s">
        <v>605</v>
      </c>
      <c r="F124" s="472" t="s">
        <v>669</v>
      </c>
      <c r="G124" s="418" t="s">
        <v>778</v>
      </c>
      <c r="H124" s="418"/>
      <c r="I124" s="419"/>
      <c r="J124" s="420"/>
      <c r="K124" s="421"/>
      <c r="L124" s="422"/>
      <c r="M124" s="423"/>
    </row>
    <row r="125" spans="1:13" s="455" customFormat="1" x14ac:dyDescent="0.2">
      <c r="A125" s="413"/>
      <c r="B125" s="454">
        <v>45065</v>
      </c>
      <c r="C125" s="415"/>
      <c r="D125" s="459">
        <v>20</v>
      </c>
      <c r="E125" s="416" t="s">
        <v>531</v>
      </c>
      <c r="F125" s="472" t="s">
        <v>554</v>
      </c>
      <c r="G125" s="418" t="s">
        <v>737</v>
      </c>
      <c r="H125" s="418"/>
      <c r="I125" s="419"/>
      <c r="J125" s="420"/>
      <c r="K125" s="421"/>
      <c r="L125" s="422"/>
      <c r="M125" s="423"/>
    </row>
    <row r="126" spans="1:13" s="455" customFormat="1" x14ac:dyDescent="0.2">
      <c r="A126" s="413"/>
      <c r="B126" s="454" t="s">
        <v>530</v>
      </c>
      <c r="C126" s="415"/>
      <c r="D126" s="459">
        <v>20</v>
      </c>
      <c r="E126" s="416" t="s">
        <v>521</v>
      </c>
      <c r="F126" s="472" t="s">
        <v>546</v>
      </c>
      <c r="G126" s="418" t="s">
        <v>750</v>
      </c>
      <c r="H126" s="418"/>
      <c r="I126" s="419"/>
      <c r="J126" s="420"/>
      <c r="K126" s="421"/>
      <c r="L126" s="422"/>
      <c r="M126" s="423"/>
    </row>
    <row r="127" spans="1:13" s="455" customFormat="1" x14ac:dyDescent="0.2">
      <c r="A127" s="413"/>
      <c r="B127" s="454">
        <v>45070</v>
      </c>
      <c r="C127" s="415"/>
      <c r="D127" s="459">
        <v>5</v>
      </c>
      <c r="E127" s="416" t="s">
        <v>600</v>
      </c>
      <c r="F127" s="472" t="s">
        <v>664</v>
      </c>
      <c r="G127" s="418" t="s">
        <v>773</v>
      </c>
      <c r="H127" s="418"/>
      <c r="I127" s="419"/>
      <c r="J127" s="420"/>
      <c r="K127" s="421"/>
      <c r="L127" s="422"/>
      <c r="M127" s="423"/>
    </row>
    <row r="128" spans="1:13" s="455" customFormat="1" x14ac:dyDescent="0.2">
      <c r="A128" s="413"/>
      <c r="B128" s="454" t="s">
        <v>530</v>
      </c>
      <c r="C128" s="415"/>
      <c r="D128" s="459">
        <v>20</v>
      </c>
      <c r="E128" s="416" t="s">
        <v>589</v>
      </c>
      <c r="F128" s="472" t="s">
        <v>652</v>
      </c>
      <c r="G128" s="418" t="s">
        <v>758</v>
      </c>
      <c r="H128" s="418"/>
      <c r="I128" s="419"/>
      <c r="J128" s="420"/>
      <c r="K128" s="421"/>
      <c r="L128" s="422"/>
      <c r="M128" s="423"/>
    </row>
    <row r="129" spans="1:13" s="455" customFormat="1" x14ac:dyDescent="0.2">
      <c r="A129" s="413"/>
      <c r="B129" s="454" t="s">
        <v>530</v>
      </c>
      <c r="C129" s="415"/>
      <c r="D129" s="459">
        <v>1500</v>
      </c>
      <c r="E129" s="416" t="s">
        <v>524</v>
      </c>
      <c r="F129" s="472" t="s">
        <v>648</v>
      </c>
      <c r="G129" s="418" t="s">
        <v>756</v>
      </c>
      <c r="H129" s="418"/>
      <c r="I129" s="419"/>
      <c r="J129" s="420"/>
      <c r="K129" s="421"/>
      <c r="L129" s="422"/>
      <c r="M129" s="423"/>
    </row>
    <row r="130" spans="1:13" s="455" customFormat="1" x14ac:dyDescent="0.2">
      <c r="A130" s="413"/>
      <c r="B130" s="454">
        <v>45072</v>
      </c>
      <c r="C130" s="415"/>
      <c r="D130" s="459">
        <v>30</v>
      </c>
      <c r="E130" s="416" t="s">
        <v>574</v>
      </c>
      <c r="F130" s="472" t="s">
        <v>646</v>
      </c>
      <c r="G130" s="418" t="s">
        <v>759</v>
      </c>
      <c r="H130" s="418"/>
      <c r="I130" s="419"/>
      <c r="J130" s="420"/>
      <c r="K130" s="421"/>
      <c r="L130" s="422"/>
      <c r="M130" s="423"/>
    </row>
    <row r="131" spans="1:13" s="455" customFormat="1" x14ac:dyDescent="0.2">
      <c r="A131" s="413"/>
      <c r="B131" s="454" t="s">
        <v>530</v>
      </c>
      <c r="C131" s="415"/>
      <c r="D131" s="459">
        <v>10</v>
      </c>
      <c r="E131" s="416" t="s">
        <v>540</v>
      </c>
      <c r="F131" s="472" t="s">
        <v>563</v>
      </c>
      <c r="G131" s="418" t="s">
        <v>721</v>
      </c>
      <c r="H131" s="418"/>
      <c r="I131" s="419"/>
      <c r="J131" s="420"/>
      <c r="K131" s="421"/>
      <c r="L131" s="422"/>
      <c r="M131" s="423"/>
    </row>
    <row r="132" spans="1:13" s="455" customFormat="1" x14ac:dyDescent="0.2">
      <c r="A132" s="413"/>
      <c r="B132" s="454">
        <v>45076</v>
      </c>
      <c r="C132" s="415"/>
      <c r="D132" s="459">
        <v>20</v>
      </c>
      <c r="E132" s="416" t="s">
        <v>571</v>
      </c>
      <c r="F132" s="472" t="s">
        <v>635</v>
      </c>
      <c r="G132" s="418" t="s">
        <v>718</v>
      </c>
      <c r="H132" s="418"/>
      <c r="I132" s="419"/>
      <c r="J132" s="420"/>
      <c r="K132" s="421"/>
      <c r="L132" s="422"/>
      <c r="M132" s="423"/>
    </row>
    <row r="133" spans="1:13" s="455" customFormat="1" x14ac:dyDescent="0.2">
      <c r="A133" s="413"/>
      <c r="B133" s="454">
        <v>45077</v>
      </c>
      <c r="C133" s="415"/>
      <c r="D133" s="459">
        <v>40</v>
      </c>
      <c r="E133" s="416" t="s">
        <v>541</v>
      </c>
      <c r="F133" s="472" t="s">
        <v>564</v>
      </c>
      <c r="G133" s="418" t="s">
        <v>726</v>
      </c>
      <c r="H133" s="418"/>
      <c r="I133" s="419"/>
      <c r="J133" s="420"/>
      <c r="K133" s="421"/>
      <c r="L133" s="422"/>
      <c r="M133" s="423"/>
    </row>
    <row r="134" spans="1:13" s="455" customFormat="1" x14ac:dyDescent="0.2">
      <c r="A134" s="413"/>
      <c r="B134" s="454" t="s">
        <v>530</v>
      </c>
      <c r="C134" s="415"/>
      <c r="D134" s="459">
        <v>300</v>
      </c>
      <c r="E134" s="416" t="s">
        <v>526</v>
      </c>
      <c r="F134" s="472" t="s">
        <v>550</v>
      </c>
      <c r="G134" s="418" t="s">
        <v>733</v>
      </c>
      <c r="H134" s="418"/>
      <c r="I134" s="419"/>
      <c r="J134" s="420"/>
      <c r="K134" s="421"/>
      <c r="L134" s="422"/>
      <c r="M134" s="423"/>
    </row>
    <row r="135" spans="1:13" s="455" customFormat="1" x14ac:dyDescent="0.2">
      <c r="A135" s="413"/>
      <c r="B135" s="454">
        <v>45081</v>
      </c>
      <c r="C135" s="415"/>
      <c r="D135" s="459">
        <v>20</v>
      </c>
      <c r="E135" s="416" t="s">
        <v>571</v>
      </c>
      <c r="F135" s="472" t="s">
        <v>635</v>
      </c>
      <c r="G135" s="418" t="s">
        <v>779</v>
      </c>
      <c r="H135" s="418"/>
      <c r="I135" s="419"/>
      <c r="J135" s="420"/>
      <c r="K135" s="421"/>
      <c r="L135" s="422"/>
      <c r="M135" s="423"/>
    </row>
    <row r="136" spans="1:13" s="455" customFormat="1" x14ac:dyDescent="0.2">
      <c r="A136" s="413"/>
      <c r="B136" s="454">
        <v>45083</v>
      </c>
      <c r="C136" s="415"/>
      <c r="D136" s="459">
        <v>200</v>
      </c>
      <c r="E136" s="416" t="s">
        <v>542</v>
      </c>
      <c r="F136" s="472" t="s">
        <v>565</v>
      </c>
      <c r="G136" s="418" t="s">
        <v>744</v>
      </c>
      <c r="H136" s="418"/>
      <c r="I136" s="419"/>
      <c r="J136" s="420"/>
      <c r="K136" s="421"/>
      <c r="L136" s="422"/>
      <c r="M136" s="423"/>
    </row>
    <row r="137" spans="1:13" s="455" customFormat="1" x14ac:dyDescent="0.2">
      <c r="A137" s="413"/>
      <c r="B137" s="454">
        <v>45086</v>
      </c>
      <c r="C137" s="415"/>
      <c r="D137" s="459">
        <v>10</v>
      </c>
      <c r="E137" s="416" t="s">
        <v>540</v>
      </c>
      <c r="F137" s="472" t="s">
        <v>563</v>
      </c>
      <c r="G137" s="418" t="s">
        <v>721</v>
      </c>
      <c r="H137" s="418"/>
      <c r="I137" s="419"/>
      <c r="J137" s="420"/>
      <c r="K137" s="421"/>
      <c r="L137" s="422"/>
      <c r="M137" s="423"/>
    </row>
    <row r="138" spans="1:13" s="455" customFormat="1" x14ac:dyDescent="0.2">
      <c r="A138" s="413"/>
      <c r="B138" s="454">
        <v>45091</v>
      </c>
      <c r="C138" s="415"/>
      <c r="D138" s="459">
        <v>10</v>
      </c>
      <c r="E138" s="416" t="s">
        <v>532</v>
      </c>
      <c r="F138" s="472" t="s">
        <v>555</v>
      </c>
      <c r="G138" s="418" t="s">
        <v>749</v>
      </c>
      <c r="H138" s="418"/>
      <c r="I138" s="419"/>
      <c r="J138" s="420"/>
      <c r="K138" s="421"/>
      <c r="L138" s="422"/>
      <c r="M138" s="423"/>
    </row>
    <row r="139" spans="1:13" s="455" customFormat="1" x14ac:dyDescent="0.2">
      <c r="A139" s="413"/>
      <c r="B139" s="454">
        <v>45092</v>
      </c>
      <c r="C139" s="415"/>
      <c r="D139" s="459">
        <v>15</v>
      </c>
      <c r="E139" s="416" t="s">
        <v>606</v>
      </c>
      <c r="F139" s="472" t="s">
        <v>670</v>
      </c>
      <c r="G139" s="418" t="s">
        <v>780</v>
      </c>
      <c r="H139" s="418"/>
      <c r="I139" s="419"/>
      <c r="J139" s="420"/>
      <c r="K139" s="421"/>
      <c r="L139" s="422"/>
      <c r="M139" s="423"/>
    </row>
    <row r="140" spans="1:13" s="455" customFormat="1" x14ac:dyDescent="0.2">
      <c r="A140" s="413"/>
      <c r="B140" s="454">
        <v>45093</v>
      </c>
      <c r="C140" s="415"/>
      <c r="D140" s="459">
        <v>20</v>
      </c>
      <c r="E140" s="416" t="s">
        <v>589</v>
      </c>
      <c r="F140" s="472" t="s">
        <v>652</v>
      </c>
      <c r="G140" s="418" t="s">
        <v>781</v>
      </c>
      <c r="H140" s="418"/>
      <c r="I140" s="419"/>
      <c r="J140" s="420"/>
      <c r="K140" s="421"/>
      <c r="L140" s="422"/>
      <c r="M140" s="423"/>
    </row>
    <row r="141" spans="1:13" s="455" customFormat="1" x14ac:dyDescent="0.2">
      <c r="A141" s="413"/>
      <c r="B141" s="454">
        <v>45097</v>
      </c>
      <c r="C141" s="415"/>
      <c r="D141" s="459">
        <v>30</v>
      </c>
      <c r="E141" s="416" t="s">
        <v>574</v>
      </c>
      <c r="F141" s="472" t="s">
        <v>646</v>
      </c>
      <c r="G141" s="418" t="s">
        <v>759</v>
      </c>
      <c r="H141" s="418"/>
      <c r="I141" s="419"/>
      <c r="J141" s="420"/>
      <c r="K141" s="421"/>
      <c r="L141" s="422"/>
      <c r="M141" s="423"/>
    </row>
    <row r="142" spans="1:13" s="455" customFormat="1" x14ac:dyDescent="0.2">
      <c r="A142" s="413"/>
      <c r="B142" s="454">
        <v>45098</v>
      </c>
      <c r="C142" s="415"/>
      <c r="D142" s="459">
        <v>20</v>
      </c>
      <c r="E142" s="416" t="s">
        <v>521</v>
      </c>
      <c r="F142" s="472" t="s">
        <v>546</v>
      </c>
      <c r="G142" s="418" t="s">
        <v>750</v>
      </c>
      <c r="H142" s="418"/>
      <c r="I142" s="419"/>
      <c r="J142" s="420"/>
      <c r="K142" s="421"/>
      <c r="L142" s="422"/>
      <c r="M142" s="423"/>
    </row>
    <row r="143" spans="1:13" s="455" customFormat="1" x14ac:dyDescent="0.2">
      <c r="A143" s="413"/>
      <c r="B143" s="454" t="s">
        <v>530</v>
      </c>
      <c r="C143" s="415"/>
      <c r="D143" s="459">
        <v>96</v>
      </c>
      <c r="E143" s="416" t="s">
        <v>607</v>
      </c>
      <c r="F143" s="472" t="s">
        <v>671</v>
      </c>
      <c r="G143" s="418" t="s">
        <v>782</v>
      </c>
      <c r="H143" s="418"/>
      <c r="I143" s="419"/>
      <c r="J143" s="420"/>
      <c r="K143" s="421"/>
      <c r="L143" s="422"/>
      <c r="M143" s="423"/>
    </row>
    <row r="144" spans="1:13" s="455" customFormat="1" x14ac:dyDescent="0.2">
      <c r="A144" s="413"/>
      <c r="B144" s="454">
        <v>45105</v>
      </c>
      <c r="C144" s="415"/>
      <c r="D144" s="459">
        <v>1500</v>
      </c>
      <c r="E144" s="416" t="s">
        <v>608</v>
      </c>
      <c r="F144" s="472" t="s">
        <v>672</v>
      </c>
      <c r="G144" s="418" t="s">
        <v>783</v>
      </c>
      <c r="H144" s="418"/>
      <c r="I144" s="419"/>
      <c r="J144" s="420"/>
      <c r="K144" s="421"/>
      <c r="L144" s="422"/>
      <c r="M144" s="423"/>
    </row>
    <row r="145" spans="1:13" s="455" customFormat="1" x14ac:dyDescent="0.2">
      <c r="A145" s="413"/>
      <c r="B145" s="454">
        <v>45111</v>
      </c>
      <c r="C145" s="415"/>
      <c r="D145" s="459">
        <v>920</v>
      </c>
      <c r="E145" s="416" t="s">
        <v>579</v>
      </c>
      <c r="F145" s="472" t="s">
        <v>644</v>
      </c>
      <c r="G145" s="418" t="s">
        <v>766</v>
      </c>
      <c r="H145" s="418"/>
      <c r="I145" s="419"/>
      <c r="J145" s="420"/>
      <c r="K145" s="421"/>
      <c r="L145" s="422"/>
      <c r="M145" s="423"/>
    </row>
    <row r="146" spans="1:13" s="455" customFormat="1" x14ac:dyDescent="0.2">
      <c r="A146" s="413"/>
      <c r="B146" s="454">
        <v>45112</v>
      </c>
      <c r="C146" s="415"/>
      <c r="D146" s="459">
        <v>10</v>
      </c>
      <c r="E146" s="416" t="s">
        <v>540</v>
      </c>
      <c r="F146" s="472" t="s">
        <v>563</v>
      </c>
      <c r="G146" s="418" t="s">
        <v>721</v>
      </c>
      <c r="H146" s="418"/>
      <c r="I146" s="419"/>
      <c r="J146" s="420"/>
      <c r="K146" s="421"/>
      <c r="L146" s="422"/>
      <c r="M146" s="423"/>
    </row>
    <row r="147" spans="1:13" s="455" customFormat="1" x14ac:dyDescent="0.2">
      <c r="A147" s="413"/>
      <c r="B147" s="454">
        <v>45114</v>
      </c>
      <c r="C147" s="415"/>
      <c r="D147" s="459">
        <v>10</v>
      </c>
      <c r="E147" s="416" t="s">
        <v>532</v>
      </c>
      <c r="F147" s="472" t="s">
        <v>555</v>
      </c>
      <c r="G147" s="418" t="s">
        <v>749</v>
      </c>
      <c r="H147" s="418"/>
      <c r="I147" s="419"/>
      <c r="J147" s="420"/>
      <c r="K147" s="421"/>
      <c r="L147" s="422"/>
      <c r="M147" s="423"/>
    </row>
    <row r="148" spans="1:13" s="455" customFormat="1" x14ac:dyDescent="0.2">
      <c r="A148" s="413"/>
      <c r="B148" s="454">
        <v>45115</v>
      </c>
      <c r="C148" s="415"/>
      <c r="D148" s="459">
        <v>200</v>
      </c>
      <c r="E148" s="416" t="s">
        <v>524</v>
      </c>
      <c r="F148" s="472" t="s">
        <v>673</v>
      </c>
      <c r="G148" s="418" t="s">
        <v>756</v>
      </c>
      <c r="H148" s="418"/>
      <c r="I148" s="419"/>
      <c r="J148" s="420"/>
      <c r="K148" s="421"/>
      <c r="L148" s="422"/>
      <c r="M148" s="423"/>
    </row>
    <row r="149" spans="1:13" s="455" customFormat="1" x14ac:dyDescent="0.2">
      <c r="A149" s="413"/>
      <c r="B149" s="454">
        <v>45119</v>
      </c>
      <c r="C149" s="415"/>
      <c r="D149" s="459">
        <v>10</v>
      </c>
      <c r="E149" s="416" t="s">
        <v>527</v>
      </c>
      <c r="F149" s="472" t="s">
        <v>551</v>
      </c>
      <c r="G149" s="418" t="s">
        <v>720</v>
      </c>
      <c r="H149" s="418"/>
      <c r="I149" s="419"/>
      <c r="J149" s="420"/>
      <c r="K149" s="421"/>
      <c r="L149" s="422"/>
      <c r="M149" s="423"/>
    </row>
    <row r="150" spans="1:13" s="455" customFormat="1" x14ac:dyDescent="0.2">
      <c r="A150" s="413"/>
      <c r="B150" s="454">
        <v>45121</v>
      </c>
      <c r="C150" s="415"/>
      <c r="D150" s="459">
        <v>10</v>
      </c>
      <c r="E150" s="416" t="s">
        <v>609</v>
      </c>
      <c r="F150" s="472" t="s">
        <v>674</v>
      </c>
      <c r="G150" s="418" t="s">
        <v>784</v>
      </c>
      <c r="H150" s="418"/>
      <c r="I150" s="419"/>
      <c r="J150" s="420"/>
      <c r="K150" s="421"/>
      <c r="L150" s="422"/>
      <c r="M150" s="423"/>
    </row>
    <row r="151" spans="1:13" s="455" customFormat="1" x14ac:dyDescent="0.2">
      <c r="A151" s="413"/>
      <c r="B151" s="454">
        <v>45128</v>
      </c>
      <c r="C151" s="415"/>
      <c r="D151" s="459">
        <v>58</v>
      </c>
      <c r="E151" s="416" t="s">
        <v>610</v>
      </c>
      <c r="F151" s="472" t="s">
        <v>675</v>
      </c>
      <c r="G151" s="418" t="s">
        <v>785</v>
      </c>
      <c r="H151" s="418"/>
      <c r="I151" s="419"/>
      <c r="J151" s="420"/>
      <c r="K151" s="421"/>
      <c r="L151" s="422"/>
      <c r="M151" s="423"/>
    </row>
    <row r="152" spans="1:13" s="455" customFormat="1" x14ac:dyDescent="0.2">
      <c r="A152" s="413"/>
      <c r="B152" s="454" t="s">
        <v>530</v>
      </c>
      <c r="C152" s="415"/>
      <c r="D152" s="459">
        <v>20</v>
      </c>
      <c r="E152" s="416" t="s">
        <v>589</v>
      </c>
      <c r="F152" s="472" t="s">
        <v>652</v>
      </c>
      <c r="G152" s="418" t="s">
        <v>781</v>
      </c>
      <c r="H152" s="418"/>
      <c r="I152" s="419"/>
      <c r="J152" s="420"/>
      <c r="K152" s="421"/>
      <c r="L152" s="422"/>
      <c r="M152" s="423"/>
    </row>
    <row r="153" spans="1:13" s="455" customFormat="1" x14ac:dyDescent="0.2">
      <c r="A153" s="413"/>
      <c r="B153" s="454">
        <v>45130</v>
      </c>
      <c r="C153" s="415"/>
      <c r="D153" s="459">
        <v>20</v>
      </c>
      <c r="E153" s="416" t="s">
        <v>521</v>
      </c>
      <c r="F153" s="472" t="s">
        <v>546</v>
      </c>
      <c r="G153" s="418" t="s">
        <v>750</v>
      </c>
      <c r="H153" s="418"/>
      <c r="I153" s="419"/>
      <c r="J153" s="420"/>
      <c r="K153" s="421"/>
      <c r="L153" s="422"/>
      <c r="M153" s="423"/>
    </row>
    <row r="154" spans="1:13" s="455" customFormat="1" x14ac:dyDescent="0.2">
      <c r="A154" s="413"/>
      <c r="B154" s="454">
        <v>45133</v>
      </c>
      <c r="C154" s="415"/>
      <c r="D154" s="459">
        <v>30</v>
      </c>
      <c r="E154" s="416" t="s">
        <v>611</v>
      </c>
      <c r="F154" s="472" t="s">
        <v>676</v>
      </c>
      <c r="G154" s="418" t="s">
        <v>786</v>
      </c>
      <c r="H154" s="418"/>
      <c r="I154" s="419"/>
      <c r="J154" s="420"/>
      <c r="K154" s="421"/>
      <c r="L154" s="422"/>
      <c r="M154" s="423"/>
    </row>
    <row r="155" spans="1:13" s="455" customFormat="1" x14ac:dyDescent="0.2">
      <c r="A155" s="413"/>
      <c r="B155" s="454">
        <v>45134</v>
      </c>
      <c r="C155" s="415"/>
      <c r="D155" s="459">
        <v>10</v>
      </c>
      <c r="E155" s="416" t="s">
        <v>612</v>
      </c>
      <c r="F155" s="472" t="s">
        <v>678</v>
      </c>
      <c r="G155" s="418" t="s">
        <v>788</v>
      </c>
      <c r="H155" s="418"/>
      <c r="I155" s="419"/>
      <c r="J155" s="420"/>
      <c r="K155" s="421"/>
      <c r="L155" s="422"/>
      <c r="M155" s="423"/>
    </row>
    <row r="156" spans="1:13" s="455" customFormat="1" x14ac:dyDescent="0.2">
      <c r="A156" s="413"/>
      <c r="B156" s="454" t="s">
        <v>530</v>
      </c>
      <c r="C156" s="415"/>
      <c r="D156" s="459">
        <v>1500</v>
      </c>
      <c r="E156" s="416" t="s">
        <v>613</v>
      </c>
      <c r="F156" s="472" t="s">
        <v>677</v>
      </c>
      <c r="G156" s="418" t="s">
        <v>787</v>
      </c>
      <c r="H156" s="418"/>
      <c r="I156" s="419"/>
      <c r="J156" s="420"/>
      <c r="K156" s="421"/>
      <c r="L156" s="422"/>
      <c r="M156" s="423"/>
    </row>
    <row r="157" spans="1:13" s="455" customFormat="1" x14ac:dyDescent="0.2">
      <c r="A157" s="413"/>
      <c r="B157" s="454">
        <v>45136</v>
      </c>
      <c r="C157" s="415"/>
      <c r="D157" s="459">
        <v>10</v>
      </c>
      <c r="E157" s="416" t="s">
        <v>614</v>
      </c>
      <c r="F157" s="472" t="s">
        <v>679</v>
      </c>
      <c r="G157" s="418" t="s">
        <v>789</v>
      </c>
      <c r="H157" s="418"/>
      <c r="I157" s="419"/>
      <c r="J157" s="420"/>
      <c r="K157" s="421"/>
      <c r="L157" s="422"/>
      <c r="M157" s="423"/>
    </row>
    <row r="158" spans="1:13" s="455" customFormat="1" x14ac:dyDescent="0.2">
      <c r="A158" s="413"/>
      <c r="B158" s="454">
        <v>45139</v>
      </c>
      <c r="C158" s="415"/>
      <c r="D158" s="459">
        <v>200</v>
      </c>
      <c r="E158" s="416" t="s">
        <v>526</v>
      </c>
      <c r="F158" s="472" t="s">
        <v>550</v>
      </c>
      <c r="G158" s="418" t="s">
        <v>733</v>
      </c>
      <c r="H158" s="418"/>
      <c r="I158" s="419"/>
      <c r="J158" s="420"/>
      <c r="K158" s="421"/>
      <c r="L158" s="422"/>
      <c r="M158" s="423"/>
    </row>
    <row r="159" spans="1:13" s="455" customFormat="1" x14ac:dyDescent="0.2">
      <c r="A159" s="413"/>
      <c r="B159" s="454">
        <v>45148</v>
      </c>
      <c r="C159" s="415"/>
      <c r="D159" s="459">
        <v>20</v>
      </c>
      <c r="E159" s="416" t="s">
        <v>540</v>
      </c>
      <c r="F159" s="472" t="s">
        <v>563</v>
      </c>
      <c r="G159" s="418" t="s">
        <v>721</v>
      </c>
      <c r="H159" s="418"/>
      <c r="I159" s="419"/>
      <c r="J159" s="420"/>
      <c r="K159" s="421"/>
      <c r="L159" s="422"/>
      <c r="M159" s="423"/>
    </row>
    <row r="160" spans="1:13" s="455" customFormat="1" x14ac:dyDescent="0.2">
      <c r="A160" s="413"/>
      <c r="B160" s="454">
        <v>45153</v>
      </c>
      <c r="C160" s="415"/>
      <c r="D160" s="459">
        <v>20</v>
      </c>
      <c r="E160" s="416" t="s">
        <v>540</v>
      </c>
      <c r="F160" s="472" t="s">
        <v>563</v>
      </c>
      <c r="G160" s="418" t="s">
        <v>721</v>
      </c>
      <c r="H160" s="418"/>
      <c r="I160" s="419"/>
      <c r="J160" s="420"/>
      <c r="K160" s="421"/>
      <c r="L160" s="422"/>
      <c r="M160" s="423"/>
    </row>
    <row r="161" spans="1:13" s="455" customFormat="1" x14ac:dyDescent="0.2">
      <c r="A161" s="413"/>
      <c r="B161" s="454" t="s">
        <v>530</v>
      </c>
      <c r="C161" s="415"/>
      <c r="D161" s="459">
        <v>10</v>
      </c>
      <c r="E161" s="416" t="s">
        <v>615</v>
      </c>
      <c r="F161" s="472" t="s">
        <v>680</v>
      </c>
      <c r="G161" s="418" t="s">
        <v>790</v>
      </c>
      <c r="H161" s="418"/>
      <c r="I161" s="419"/>
      <c r="J161" s="420"/>
      <c r="K161" s="421"/>
      <c r="L161" s="422"/>
      <c r="M161" s="423"/>
    </row>
    <row r="162" spans="1:13" s="455" customFormat="1" x14ac:dyDescent="0.2">
      <c r="A162" s="413"/>
      <c r="B162" s="454" t="s">
        <v>530</v>
      </c>
      <c r="C162" s="415"/>
      <c r="D162" s="459">
        <v>5</v>
      </c>
      <c r="E162" s="416" t="s">
        <v>532</v>
      </c>
      <c r="F162" s="472" t="s">
        <v>555</v>
      </c>
      <c r="G162" s="418" t="s">
        <v>749</v>
      </c>
      <c r="H162" s="418"/>
      <c r="I162" s="419"/>
      <c r="J162" s="420"/>
      <c r="K162" s="421"/>
      <c r="L162" s="422"/>
      <c r="M162" s="423"/>
    </row>
    <row r="163" spans="1:13" s="455" customFormat="1" x14ac:dyDescent="0.2">
      <c r="A163" s="413"/>
      <c r="B163" s="454">
        <v>45154</v>
      </c>
      <c r="C163" s="415"/>
      <c r="D163" s="459">
        <v>5</v>
      </c>
      <c r="E163" s="416" t="s">
        <v>616</v>
      </c>
      <c r="F163" s="472" t="s">
        <v>681</v>
      </c>
      <c r="G163" s="418" t="s">
        <v>791</v>
      </c>
      <c r="H163" s="418"/>
      <c r="I163" s="419"/>
      <c r="J163" s="420"/>
      <c r="K163" s="421"/>
      <c r="L163" s="422"/>
      <c r="M163" s="423"/>
    </row>
    <row r="164" spans="1:13" s="455" customFormat="1" x14ac:dyDescent="0.2">
      <c r="A164" s="413"/>
      <c r="B164" s="454">
        <v>45156</v>
      </c>
      <c r="C164" s="415"/>
      <c r="D164" s="459">
        <v>20</v>
      </c>
      <c r="E164" s="416" t="s">
        <v>589</v>
      </c>
      <c r="F164" s="472" t="s">
        <v>652</v>
      </c>
      <c r="G164" s="418" t="s">
        <v>781</v>
      </c>
      <c r="H164" s="418"/>
      <c r="I164" s="419"/>
      <c r="J164" s="420"/>
      <c r="K164" s="421"/>
      <c r="L164" s="422"/>
      <c r="M164" s="423"/>
    </row>
    <row r="165" spans="1:13" s="455" customFormat="1" x14ac:dyDescent="0.2">
      <c r="A165" s="413"/>
      <c r="B165" s="454">
        <v>45162</v>
      </c>
      <c r="C165" s="415"/>
      <c r="D165" s="459">
        <v>20</v>
      </c>
      <c r="E165" s="416" t="s">
        <v>521</v>
      </c>
      <c r="F165" s="472" t="s">
        <v>546</v>
      </c>
      <c r="G165" s="418" t="s">
        <v>750</v>
      </c>
      <c r="H165" s="418"/>
      <c r="I165" s="419"/>
      <c r="J165" s="420"/>
      <c r="K165" s="421"/>
      <c r="L165" s="422"/>
      <c r="M165" s="423"/>
    </row>
    <row r="166" spans="1:13" s="455" customFormat="1" x14ac:dyDescent="0.2">
      <c r="A166" s="413"/>
      <c r="B166" s="454" t="s">
        <v>530</v>
      </c>
      <c r="C166" s="415"/>
      <c r="D166" s="459">
        <v>1500</v>
      </c>
      <c r="E166" s="416" t="s">
        <v>617</v>
      </c>
      <c r="F166" s="472" t="s">
        <v>682</v>
      </c>
      <c r="G166" s="418" t="s">
        <v>792</v>
      </c>
      <c r="H166" s="418"/>
      <c r="I166" s="419"/>
      <c r="J166" s="420"/>
      <c r="K166" s="421"/>
      <c r="L166" s="422"/>
      <c r="M166" s="423"/>
    </row>
    <row r="167" spans="1:13" s="455" customFormat="1" x14ac:dyDescent="0.2">
      <c r="A167" s="413"/>
      <c r="B167" s="454">
        <v>45182</v>
      </c>
      <c r="C167" s="415"/>
      <c r="D167" s="459">
        <v>4.91</v>
      </c>
      <c r="E167" s="416" t="s">
        <v>618</v>
      </c>
      <c r="F167" s="472" t="s">
        <v>691</v>
      </c>
      <c r="G167" s="418" t="s">
        <v>793</v>
      </c>
      <c r="H167" s="418"/>
      <c r="I167" s="419"/>
      <c r="J167" s="420"/>
      <c r="K167" s="421"/>
      <c r="L167" s="422"/>
      <c r="M167" s="423"/>
    </row>
    <row r="168" spans="1:13" s="455" customFormat="1" x14ac:dyDescent="0.2">
      <c r="A168" s="413"/>
      <c r="B168" s="454" t="s">
        <v>530</v>
      </c>
      <c r="C168" s="415"/>
      <c r="D168" s="459">
        <v>10</v>
      </c>
      <c r="E168" s="416" t="s">
        <v>619</v>
      </c>
      <c r="F168" s="472" t="s">
        <v>692</v>
      </c>
      <c r="G168" s="418" t="s">
        <v>794</v>
      </c>
      <c r="H168" s="418"/>
      <c r="I168" s="419"/>
      <c r="J168" s="420"/>
      <c r="K168" s="421"/>
      <c r="L168" s="422"/>
      <c r="M168" s="423"/>
    </row>
    <row r="169" spans="1:13" s="455" customFormat="1" x14ac:dyDescent="0.2">
      <c r="A169" s="413"/>
      <c r="B169" s="454">
        <v>45186</v>
      </c>
      <c r="C169" s="415"/>
      <c r="D169" s="459">
        <v>10</v>
      </c>
      <c r="E169" s="416" t="s">
        <v>527</v>
      </c>
      <c r="F169" s="472" t="s">
        <v>551</v>
      </c>
      <c r="G169" s="418" t="s">
        <v>720</v>
      </c>
      <c r="H169" s="418"/>
      <c r="I169" s="419"/>
      <c r="J169" s="420"/>
      <c r="K169" s="421"/>
      <c r="L169" s="422"/>
      <c r="M169" s="423"/>
    </row>
    <row r="170" spans="1:13" s="455" customFormat="1" x14ac:dyDescent="0.2">
      <c r="A170" s="413"/>
      <c r="B170" s="454">
        <v>45157</v>
      </c>
      <c r="C170" s="415"/>
      <c r="D170" s="459">
        <v>20</v>
      </c>
      <c r="E170" s="416" t="s">
        <v>571</v>
      </c>
      <c r="F170" s="472" t="s">
        <v>635</v>
      </c>
      <c r="G170" s="418" t="s">
        <v>779</v>
      </c>
      <c r="H170" s="418"/>
      <c r="I170" s="419"/>
      <c r="J170" s="420"/>
      <c r="K170" s="421"/>
      <c r="L170" s="422"/>
      <c r="M170" s="423"/>
    </row>
    <row r="171" spans="1:13" s="455" customFormat="1" x14ac:dyDescent="0.2">
      <c r="A171" s="413"/>
      <c r="B171" s="454" t="s">
        <v>530</v>
      </c>
      <c r="C171" s="415"/>
      <c r="D171" s="459">
        <v>700</v>
      </c>
      <c r="E171" s="416" t="s">
        <v>620</v>
      </c>
      <c r="F171" s="472" t="s">
        <v>686</v>
      </c>
      <c r="G171" s="418" t="s">
        <v>795</v>
      </c>
      <c r="H171" s="418"/>
      <c r="I171" s="419"/>
      <c r="J171" s="420"/>
      <c r="K171" s="421"/>
      <c r="L171" s="422"/>
      <c r="M171" s="423"/>
    </row>
    <row r="172" spans="1:13" s="455" customFormat="1" x14ac:dyDescent="0.2">
      <c r="A172" s="413"/>
      <c r="B172" s="454">
        <v>45189</v>
      </c>
      <c r="C172" s="415"/>
      <c r="D172" s="459">
        <v>30</v>
      </c>
      <c r="E172" s="416" t="s">
        <v>574</v>
      </c>
      <c r="F172" s="472" t="s">
        <v>646</v>
      </c>
      <c r="G172" s="418" t="s">
        <v>759</v>
      </c>
      <c r="H172" s="418"/>
      <c r="I172" s="419"/>
      <c r="J172" s="420"/>
      <c r="K172" s="421"/>
      <c r="L172" s="422"/>
      <c r="M172" s="423"/>
    </row>
    <row r="173" spans="1:13" s="455" customFormat="1" x14ac:dyDescent="0.2">
      <c r="A173" s="413"/>
      <c r="B173" s="454" t="s">
        <v>530</v>
      </c>
      <c r="C173" s="415"/>
      <c r="D173" s="459">
        <v>10</v>
      </c>
      <c r="E173" s="416" t="s">
        <v>616</v>
      </c>
      <c r="F173" s="472" t="s">
        <v>681</v>
      </c>
      <c r="G173" s="418" t="s">
        <v>791</v>
      </c>
      <c r="H173" s="418"/>
      <c r="I173" s="419"/>
      <c r="J173" s="420"/>
      <c r="K173" s="421"/>
      <c r="L173" s="422"/>
      <c r="M173" s="423"/>
    </row>
    <row r="174" spans="1:13" s="455" customFormat="1" x14ac:dyDescent="0.2">
      <c r="A174" s="413"/>
      <c r="B174" s="454">
        <v>45191</v>
      </c>
      <c r="C174" s="415"/>
      <c r="D174" s="459">
        <v>20</v>
      </c>
      <c r="E174" s="416" t="s">
        <v>521</v>
      </c>
      <c r="F174" s="472" t="s">
        <v>546</v>
      </c>
      <c r="G174" s="418" t="s">
        <v>750</v>
      </c>
      <c r="H174" s="418"/>
      <c r="I174" s="419"/>
      <c r="J174" s="420"/>
      <c r="K174" s="421"/>
      <c r="L174" s="422"/>
      <c r="M174" s="423"/>
    </row>
    <row r="175" spans="1:13" s="455" customFormat="1" x14ac:dyDescent="0.2">
      <c r="A175" s="464"/>
      <c r="B175" s="454">
        <v>45197</v>
      </c>
      <c r="C175" s="415"/>
      <c r="D175" s="459">
        <v>1500</v>
      </c>
      <c r="E175" s="416" t="s">
        <v>621</v>
      </c>
      <c r="F175" s="472" t="s">
        <v>690</v>
      </c>
      <c r="G175" s="418" t="s">
        <v>796</v>
      </c>
      <c r="H175" s="418"/>
      <c r="I175" s="419"/>
      <c r="J175" s="420"/>
      <c r="K175" s="421"/>
      <c r="L175" s="422"/>
      <c r="M175" s="423"/>
    </row>
    <row r="176" spans="1:13" s="455" customFormat="1" x14ac:dyDescent="0.2">
      <c r="A176" s="413"/>
      <c r="B176" s="454">
        <v>45198</v>
      </c>
      <c r="C176" s="415"/>
      <c r="D176" s="459">
        <v>930</v>
      </c>
      <c r="E176" s="416" t="s">
        <v>579</v>
      </c>
      <c r="F176" s="472" t="s">
        <v>644</v>
      </c>
      <c r="G176" s="418" t="s">
        <v>766</v>
      </c>
      <c r="H176" s="418"/>
      <c r="I176" s="419"/>
      <c r="J176" s="420"/>
      <c r="K176" s="421"/>
      <c r="L176" s="422"/>
      <c r="M176" s="423"/>
    </row>
    <row r="177" spans="1:13" s="455" customFormat="1" x14ac:dyDescent="0.2">
      <c r="A177" s="413"/>
      <c r="B177" s="454">
        <v>45202</v>
      </c>
      <c r="C177" s="415"/>
      <c r="D177" s="459">
        <v>20</v>
      </c>
      <c r="E177" s="416" t="s">
        <v>622</v>
      </c>
      <c r="F177" s="472" t="s">
        <v>689</v>
      </c>
      <c r="G177" s="418" t="s">
        <v>797</v>
      </c>
      <c r="H177" s="418"/>
      <c r="I177" s="419"/>
      <c r="J177" s="420"/>
      <c r="K177" s="421"/>
      <c r="L177" s="422"/>
      <c r="M177" s="423"/>
    </row>
    <row r="178" spans="1:13" s="455" customFormat="1" x14ac:dyDescent="0.2">
      <c r="A178" s="413"/>
      <c r="B178" s="454">
        <v>45211</v>
      </c>
      <c r="C178" s="415"/>
      <c r="D178" s="459">
        <v>5</v>
      </c>
      <c r="E178" s="416" t="s">
        <v>623</v>
      </c>
      <c r="F178" s="472" t="s">
        <v>687</v>
      </c>
      <c r="G178" s="418" t="s">
        <v>798</v>
      </c>
      <c r="H178" s="418"/>
      <c r="I178" s="419"/>
      <c r="J178" s="420"/>
      <c r="K178" s="421"/>
      <c r="L178" s="422"/>
      <c r="M178" s="423"/>
    </row>
    <row r="179" spans="1:13" s="455" customFormat="1" x14ac:dyDescent="0.2">
      <c r="A179" s="413"/>
      <c r="B179" s="454">
        <v>45212</v>
      </c>
      <c r="C179" s="415"/>
      <c r="D179" s="459">
        <v>20</v>
      </c>
      <c r="E179" s="416" t="s">
        <v>540</v>
      </c>
      <c r="F179" s="472" t="s">
        <v>563</v>
      </c>
      <c r="G179" s="418" t="s">
        <v>721</v>
      </c>
      <c r="H179" s="418"/>
      <c r="I179" s="419"/>
      <c r="J179" s="420"/>
      <c r="K179" s="421"/>
      <c r="L179" s="422"/>
      <c r="M179" s="423"/>
    </row>
    <row r="180" spans="1:13" s="455" customFormat="1" x14ac:dyDescent="0.2">
      <c r="A180" s="413"/>
      <c r="B180" s="454" t="s">
        <v>530</v>
      </c>
      <c r="C180" s="415"/>
      <c r="D180" s="459">
        <v>10</v>
      </c>
      <c r="E180" s="416" t="s">
        <v>624</v>
      </c>
      <c r="F180" s="472" t="s">
        <v>688</v>
      </c>
      <c r="G180" s="418" t="s">
        <v>799</v>
      </c>
      <c r="H180" s="418"/>
      <c r="I180" s="419"/>
      <c r="J180" s="420"/>
      <c r="K180" s="421"/>
      <c r="L180" s="422"/>
      <c r="M180" s="423"/>
    </row>
    <row r="181" spans="1:13" s="455" customFormat="1" x14ac:dyDescent="0.2">
      <c r="A181" s="413"/>
      <c r="B181" s="454">
        <v>45227</v>
      </c>
      <c r="C181" s="415"/>
      <c r="D181" s="459">
        <v>200</v>
      </c>
      <c r="E181" s="416" t="s">
        <v>524</v>
      </c>
      <c r="F181" s="472" t="s">
        <v>648</v>
      </c>
      <c r="G181" s="418" t="s">
        <v>756</v>
      </c>
      <c r="H181" s="418"/>
      <c r="I181" s="419"/>
      <c r="J181" s="420"/>
      <c r="K181" s="421"/>
      <c r="L181" s="422"/>
      <c r="M181" s="423"/>
    </row>
    <row r="182" spans="1:13" s="455" customFormat="1" x14ac:dyDescent="0.2">
      <c r="A182" s="413"/>
      <c r="B182" s="454">
        <v>45221</v>
      </c>
      <c r="C182" s="415"/>
      <c r="D182" s="459">
        <v>20</v>
      </c>
      <c r="E182" s="416" t="s">
        <v>521</v>
      </c>
      <c r="F182" s="472" t="s">
        <v>546</v>
      </c>
      <c r="G182" s="418" t="s">
        <v>750</v>
      </c>
      <c r="H182" s="418"/>
      <c r="I182" s="419"/>
      <c r="J182" s="420"/>
      <c r="K182" s="421"/>
      <c r="L182" s="422"/>
      <c r="M182" s="423"/>
    </row>
    <row r="183" spans="1:13" s="455" customFormat="1" x14ac:dyDescent="0.2">
      <c r="A183" s="413"/>
      <c r="B183" s="454">
        <v>45229</v>
      </c>
      <c r="C183" s="415"/>
      <c r="D183" s="459">
        <v>10</v>
      </c>
      <c r="E183" s="416" t="s">
        <v>537</v>
      </c>
      <c r="F183" s="472" t="s">
        <v>560</v>
      </c>
      <c r="G183" s="418" t="s">
        <v>741</v>
      </c>
      <c r="H183" s="418"/>
      <c r="I183" s="419"/>
      <c r="J183" s="420"/>
      <c r="K183" s="421"/>
      <c r="L183" s="422"/>
      <c r="M183" s="423"/>
    </row>
    <row r="184" spans="1:13" s="455" customFormat="1" x14ac:dyDescent="0.2">
      <c r="A184" s="413"/>
      <c r="B184" s="454">
        <v>45230</v>
      </c>
      <c r="C184" s="415"/>
      <c r="D184" s="459">
        <v>100</v>
      </c>
      <c r="E184" s="416" t="s">
        <v>526</v>
      </c>
      <c r="F184" s="472" t="s">
        <v>550</v>
      </c>
      <c r="G184" s="418" t="s">
        <v>733</v>
      </c>
      <c r="H184" s="418"/>
      <c r="I184" s="419"/>
      <c r="J184" s="420"/>
      <c r="K184" s="421"/>
      <c r="L184" s="422"/>
      <c r="M184" s="423"/>
    </row>
    <row r="185" spans="1:13" s="455" customFormat="1" x14ac:dyDescent="0.2">
      <c r="A185" s="413"/>
      <c r="B185" s="454">
        <v>45233</v>
      </c>
      <c r="C185" s="415"/>
      <c r="D185" s="459">
        <v>20</v>
      </c>
      <c r="E185" s="416" t="s">
        <v>541</v>
      </c>
      <c r="F185" s="472" t="s">
        <v>564</v>
      </c>
      <c r="G185" s="418" t="s">
        <v>726</v>
      </c>
      <c r="H185" s="418"/>
      <c r="I185" s="419"/>
      <c r="J185" s="420"/>
      <c r="K185" s="421"/>
      <c r="L185" s="422"/>
      <c r="M185" s="423"/>
    </row>
    <row r="186" spans="1:13" s="455" customFormat="1" x14ac:dyDescent="0.2">
      <c r="A186" s="413"/>
      <c r="B186" s="454">
        <v>45240</v>
      </c>
      <c r="C186" s="415"/>
      <c r="D186" s="459">
        <v>20</v>
      </c>
      <c r="E186" s="416" t="s">
        <v>574</v>
      </c>
      <c r="F186" s="472" t="s">
        <v>646</v>
      </c>
      <c r="G186" s="418" t="s">
        <v>759</v>
      </c>
      <c r="H186" s="418"/>
      <c r="I186" s="419"/>
      <c r="J186" s="420"/>
      <c r="K186" s="421"/>
      <c r="L186" s="422"/>
      <c r="M186" s="423"/>
    </row>
    <row r="187" spans="1:13" s="455" customFormat="1" x14ac:dyDescent="0.2">
      <c r="A187" s="413"/>
      <c r="B187" s="454">
        <v>45245</v>
      </c>
      <c r="C187" s="415"/>
      <c r="D187" s="459">
        <v>300</v>
      </c>
      <c r="E187" s="416" t="s">
        <v>579</v>
      </c>
      <c r="F187" s="472" t="s">
        <v>644</v>
      </c>
      <c r="G187" s="418" t="s">
        <v>767</v>
      </c>
      <c r="H187" s="418"/>
      <c r="I187" s="419"/>
      <c r="J187" s="420"/>
      <c r="K187" s="421"/>
      <c r="L187" s="422"/>
      <c r="M187" s="423"/>
    </row>
    <row r="188" spans="1:13" s="455" customFormat="1" x14ac:dyDescent="0.2">
      <c r="A188" s="413"/>
      <c r="B188" s="454">
        <v>45248</v>
      </c>
      <c r="C188" s="415"/>
      <c r="D188" s="459">
        <v>2</v>
      </c>
      <c r="E188" s="416" t="s">
        <v>625</v>
      </c>
      <c r="F188" s="472" t="s">
        <v>685</v>
      </c>
      <c r="G188" s="418" t="s">
        <v>800</v>
      </c>
      <c r="H188" s="418"/>
      <c r="I188" s="419"/>
      <c r="J188" s="420"/>
      <c r="K188" s="421"/>
      <c r="L188" s="422"/>
      <c r="M188" s="423"/>
    </row>
    <row r="189" spans="1:13" s="455" customFormat="1" x14ac:dyDescent="0.2">
      <c r="A189" s="413"/>
      <c r="B189" s="454" t="s">
        <v>530</v>
      </c>
      <c r="C189" s="415"/>
      <c r="D189" s="459">
        <v>550</v>
      </c>
      <c r="E189" s="416" t="s">
        <v>620</v>
      </c>
      <c r="F189" s="472" t="s">
        <v>686</v>
      </c>
      <c r="G189" s="418" t="s">
        <v>795</v>
      </c>
      <c r="H189" s="418"/>
      <c r="I189" s="419"/>
      <c r="J189" s="420"/>
      <c r="K189" s="421"/>
      <c r="L189" s="422"/>
      <c r="M189" s="423"/>
    </row>
    <row r="190" spans="1:13" s="455" customFormat="1" x14ac:dyDescent="0.2">
      <c r="A190" s="413"/>
      <c r="B190" s="454">
        <v>45250</v>
      </c>
      <c r="C190" s="415"/>
      <c r="D190" s="459">
        <v>100</v>
      </c>
      <c r="E190" s="416" t="s">
        <v>580</v>
      </c>
      <c r="F190" s="472" t="s">
        <v>684</v>
      </c>
      <c r="G190" s="418" t="s">
        <v>801</v>
      </c>
      <c r="H190" s="418"/>
      <c r="I190" s="419"/>
      <c r="J190" s="420"/>
      <c r="K190" s="421"/>
      <c r="L190" s="422"/>
      <c r="M190" s="423"/>
    </row>
    <row r="191" spans="1:13" s="455" customFormat="1" x14ac:dyDescent="0.2">
      <c r="A191" s="413"/>
      <c r="B191" s="454">
        <v>45254</v>
      </c>
      <c r="C191" s="415"/>
      <c r="D191" s="459">
        <v>20</v>
      </c>
      <c r="E191" s="416" t="s">
        <v>521</v>
      </c>
      <c r="F191" s="472" t="s">
        <v>546</v>
      </c>
      <c r="G191" s="418" t="s">
        <v>750</v>
      </c>
      <c r="H191" s="418"/>
      <c r="I191" s="419"/>
      <c r="J191" s="420"/>
      <c r="K191" s="421"/>
      <c r="L191" s="422"/>
      <c r="M191" s="423"/>
    </row>
    <row r="192" spans="1:13" s="455" customFormat="1" x14ac:dyDescent="0.2">
      <c r="A192" s="413"/>
      <c r="B192" s="454">
        <v>45265</v>
      </c>
      <c r="C192" s="415"/>
      <c r="D192" s="459">
        <v>10</v>
      </c>
      <c r="E192" s="416" t="s">
        <v>593</v>
      </c>
      <c r="F192" s="472" t="s">
        <v>659</v>
      </c>
      <c r="G192" s="418" t="s">
        <v>765</v>
      </c>
      <c r="H192" s="418"/>
      <c r="I192" s="419"/>
      <c r="J192" s="420"/>
      <c r="K192" s="421"/>
      <c r="L192" s="422"/>
      <c r="M192" s="423"/>
    </row>
    <row r="193" spans="1:13" s="455" customFormat="1" x14ac:dyDescent="0.2">
      <c r="A193" s="413"/>
      <c r="B193" s="454" t="s">
        <v>530</v>
      </c>
      <c r="C193" s="415"/>
      <c r="D193" s="459">
        <v>0.01</v>
      </c>
      <c r="E193" s="416" t="s">
        <v>626</v>
      </c>
      <c r="F193" s="472" t="s">
        <v>683</v>
      </c>
      <c r="G193" s="418" t="s">
        <v>807</v>
      </c>
      <c r="H193" s="418"/>
      <c r="I193" s="419"/>
      <c r="J193" s="420"/>
      <c r="K193" s="421"/>
      <c r="L193" s="422"/>
      <c r="M193" s="423"/>
    </row>
    <row r="194" spans="1:13" s="455" customFormat="1" x14ac:dyDescent="0.2">
      <c r="A194" s="413"/>
      <c r="B194" s="454">
        <v>45268</v>
      </c>
      <c r="C194" s="415"/>
      <c r="D194" s="459">
        <v>900</v>
      </c>
      <c r="E194" s="416" t="s">
        <v>579</v>
      </c>
      <c r="F194" s="472" t="s">
        <v>644</v>
      </c>
      <c r="G194" s="418" t="s">
        <v>802</v>
      </c>
      <c r="H194" s="418"/>
      <c r="I194" s="419"/>
      <c r="J194" s="420"/>
      <c r="K194" s="421"/>
      <c r="L194" s="422"/>
      <c r="M194" s="423"/>
    </row>
    <row r="195" spans="1:13" s="455" customFormat="1" x14ac:dyDescent="0.2">
      <c r="A195" s="413"/>
      <c r="B195" s="454">
        <v>45279</v>
      </c>
      <c r="C195" s="415"/>
      <c r="D195" s="459">
        <v>3</v>
      </c>
      <c r="E195" s="416" t="s">
        <v>532</v>
      </c>
      <c r="F195" s="472" t="s">
        <v>555</v>
      </c>
      <c r="G195" s="418" t="s">
        <v>749</v>
      </c>
      <c r="H195" s="418"/>
      <c r="I195" s="419"/>
      <c r="J195" s="420"/>
      <c r="K195" s="421"/>
      <c r="L195" s="422"/>
      <c r="M195" s="423"/>
    </row>
    <row r="196" spans="1:13" s="455" customFormat="1" x14ac:dyDescent="0.2">
      <c r="A196" s="413"/>
      <c r="B196" s="454" t="s">
        <v>530</v>
      </c>
      <c r="C196" s="415"/>
      <c r="D196" s="459">
        <v>10</v>
      </c>
      <c r="E196" s="416" t="s">
        <v>588</v>
      </c>
      <c r="F196" s="472" t="s">
        <v>639</v>
      </c>
      <c r="G196" s="418" t="s">
        <v>732</v>
      </c>
      <c r="H196" s="418"/>
      <c r="I196" s="419"/>
      <c r="J196" s="420"/>
      <c r="K196" s="421"/>
      <c r="L196" s="422"/>
      <c r="M196" s="423"/>
    </row>
    <row r="197" spans="1:13" s="455" customFormat="1" x14ac:dyDescent="0.2">
      <c r="A197" s="413"/>
      <c r="B197" s="454" t="s">
        <v>530</v>
      </c>
      <c r="C197" s="415"/>
      <c r="D197" s="459">
        <v>3</v>
      </c>
      <c r="E197" s="416" t="s">
        <v>627</v>
      </c>
      <c r="F197" s="472" t="s">
        <v>693</v>
      </c>
      <c r="G197" s="418" t="s">
        <v>803</v>
      </c>
      <c r="H197" s="418"/>
      <c r="I197" s="419"/>
      <c r="J197" s="420"/>
      <c r="K197" s="421"/>
      <c r="L197" s="422"/>
      <c r="M197" s="423"/>
    </row>
    <row r="198" spans="1:13" s="455" customFormat="1" x14ac:dyDescent="0.2">
      <c r="A198" s="413"/>
      <c r="B198" s="454">
        <v>45280</v>
      </c>
      <c r="C198" s="415"/>
      <c r="D198" s="459">
        <v>1</v>
      </c>
      <c r="E198" s="416" t="s">
        <v>628</v>
      </c>
      <c r="F198" s="472" t="s">
        <v>694</v>
      </c>
      <c r="G198" s="418" t="s">
        <v>804</v>
      </c>
      <c r="H198" s="418"/>
      <c r="I198" s="419"/>
      <c r="J198" s="420"/>
      <c r="K198" s="421"/>
      <c r="L198" s="422"/>
      <c r="M198" s="423"/>
    </row>
    <row r="199" spans="1:13" s="455" customFormat="1" x14ac:dyDescent="0.2">
      <c r="A199" s="413"/>
      <c r="B199" s="454" t="s">
        <v>530</v>
      </c>
      <c r="C199" s="415"/>
      <c r="D199" s="459">
        <v>15</v>
      </c>
      <c r="E199" s="416" t="s">
        <v>541</v>
      </c>
      <c r="F199" s="472" t="s">
        <v>564</v>
      </c>
      <c r="G199" s="418" t="s">
        <v>726</v>
      </c>
      <c r="H199" s="418"/>
      <c r="I199" s="419"/>
      <c r="J199" s="420"/>
      <c r="K199" s="421"/>
      <c r="L199" s="422"/>
      <c r="M199" s="423"/>
    </row>
    <row r="200" spans="1:13" s="455" customFormat="1" x14ac:dyDescent="0.2">
      <c r="A200" s="413"/>
      <c r="B200" s="454">
        <v>45285</v>
      </c>
      <c r="C200" s="415"/>
      <c r="D200" s="459">
        <v>20</v>
      </c>
      <c r="E200" s="416" t="s">
        <v>521</v>
      </c>
      <c r="F200" s="472" t="s">
        <v>546</v>
      </c>
      <c r="G200" s="418" t="s">
        <v>750</v>
      </c>
      <c r="H200" s="418"/>
      <c r="I200" s="419"/>
      <c r="J200" s="420"/>
      <c r="K200" s="421"/>
      <c r="L200" s="422"/>
      <c r="M200" s="423"/>
    </row>
    <row r="201" spans="1:13" s="455" customFormat="1" x14ac:dyDescent="0.2">
      <c r="A201" s="413"/>
      <c r="B201" s="454">
        <v>45288</v>
      </c>
      <c r="C201" s="415"/>
      <c r="D201" s="459">
        <v>5</v>
      </c>
      <c r="E201" s="416" t="s">
        <v>532</v>
      </c>
      <c r="F201" s="472" t="s">
        <v>555</v>
      </c>
      <c r="G201" s="418" t="s">
        <v>749</v>
      </c>
      <c r="H201" s="418"/>
      <c r="I201" s="419"/>
      <c r="J201" s="420"/>
      <c r="K201" s="421"/>
      <c r="L201" s="422"/>
      <c r="M201" s="423"/>
    </row>
    <row r="202" spans="1:13" s="455" customFormat="1" x14ac:dyDescent="0.2">
      <c r="A202" s="413"/>
      <c r="B202" s="454" t="s">
        <v>530</v>
      </c>
      <c r="C202" s="415"/>
      <c r="D202" s="459">
        <v>2</v>
      </c>
      <c r="E202" s="416" t="s">
        <v>629</v>
      </c>
      <c r="F202" s="472" t="s">
        <v>695</v>
      </c>
      <c r="G202" s="418" t="s">
        <v>805</v>
      </c>
      <c r="H202" s="418"/>
      <c r="I202" s="419"/>
      <c r="J202" s="420"/>
      <c r="K202" s="421"/>
      <c r="L202" s="422"/>
      <c r="M202" s="423"/>
    </row>
    <row r="203" spans="1:13" s="455" customFormat="1" x14ac:dyDescent="0.2">
      <c r="A203" s="413"/>
      <c r="B203" s="454" t="s">
        <v>530</v>
      </c>
      <c r="C203" s="415"/>
      <c r="D203" s="459">
        <v>5</v>
      </c>
      <c r="E203" s="416" t="s">
        <v>630</v>
      </c>
      <c r="F203" s="472" t="s">
        <v>696</v>
      </c>
      <c r="G203" s="418" t="s">
        <v>806</v>
      </c>
      <c r="H203" s="418"/>
      <c r="I203" s="419"/>
      <c r="J203" s="420"/>
      <c r="K203" s="421"/>
      <c r="L203" s="422"/>
      <c r="M203" s="423"/>
    </row>
    <row r="204" spans="1:13" s="455" customFormat="1" ht="25.5" x14ac:dyDescent="0.2">
      <c r="A204" s="413"/>
      <c r="B204" s="454"/>
      <c r="C204" s="415" t="s">
        <v>703</v>
      </c>
      <c r="D204" s="459"/>
      <c r="E204" s="416" t="s">
        <v>697</v>
      </c>
      <c r="F204" s="472" t="s">
        <v>698</v>
      </c>
      <c r="G204" s="418"/>
      <c r="H204" s="418"/>
      <c r="I204" s="419"/>
      <c r="J204" s="469" t="s">
        <v>699</v>
      </c>
      <c r="K204" s="421"/>
      <c r="L204" s="422"/>
      <c r="M204" s="423"/>
    </row>
    <row r="205" spans="1:13" s="455" customFormat="1" ht="25.5" x14ac:dyDescent="0.2">
      <c r="A205" s="413"/>
      <c r="B205" s="454"/>
      <c r="C205" s="415" t="s">
        <v>703</v>
      </c>
      <c r="D205" s="463"/>
      <c r="E205" s="416" t="s">
        <v>700</v>
      </c>
      <c r="F205" s="472" t="s">
        <v>704</v>
      </c>
      <c r="G205" s="418"/>
      <c r="H205" s="418"/>
      <c r="I205" s="468" t="s">
        <v>702</v>
      </c>
      <c r="J205" s="420"/>
      <c r="K205" s="421"/>
      <c r="L205" s="422"/>
      <c r="M205" s="423" t="s">
        <v>701</v>
      </c>
    </row>
    <row r="206" spans="1:13" s="455" customFormat="1" x14ac:dyDescent="0.2">
      <c r="A206" s="413"/>
      <c r="B206" s="454"/>
      <c r="C206" s="415"/>
      <c r="D206" s="463"/>
      <c r="E206" s="416"/>
      <c r="F206" s="418"/>
      <c r="G206" s="418"/>
      <c r="H206" s="418"/>
      <c r="I206" s="419"/>
      <c r="J206" s="420"/>
      <c r="K206" s="421"/>
      <c r="L206" s="422"/>
      <c r="M206" s="423"/>
    </row>
    <row r="207" spans="1:13" s="455" customFormat="1" x14ac:dyDescent="0.2">
      <c r="A207" s="413"/>
      <c r="B207" s="454"/>
      <c r="C207" s="415"/>
      <c r="D207" s="463"/>
      <c r="E207" s="416"/>
      <c r="F207" s="418"/>
      <c r="G207" s="418"/>
      <c r="H207" s="418"/>
      <c r="I207" s="419"/>
      <c r="J207" s="420"/>
      <c r="K207" s="421"/>
      <c r="L207" s="422"/>
      <c r="M207" s="423"/>
    </row>
    <row r="208" spans="1:13" s="455" customFormat="1" x14ac:dyDescent="0.2">
      <c r="A208" s="413" t="s">
        <v>256</v>
      </c>
      <c r="B208" s="414"/>
      <c r="C208" s="415"/>
      <c r="D208" s="463"/>
      <c r="E208" s="416"/>
      <c r="F208" s="418"/>
      <c r="G208" s="418"/>
      <c r="H208" s="418"/>
      <c r="I208" s="419"/>
      <c r="J208" s="420"/>
      <c r="K208" s="421"/>
      <c r="L208" s="422"/>
      <c r="M208" s="423"/>
    </row>
    <row r="209" spans="1:13" x14ac:dyDescent="0.2">
      <c r="A209" s="480"/>
      <c r="B209" s="480"/>
      <c r="C209" s="480"/>
      <c r="D209" s="480"/>
      <c r="E209" s="480"/>
      <c r="F209" s="480"/>
      <c r="G209" s="480"/>
      <c r="H209" s="480"/>
      <c r="I209" s="480"/>
      <c r="J209" s="480"/>
      <c r="K209" s="480"/>
      <c r="L209" s="480"/>
      <c r="M209" s="480"/>
    </row>
    <row r="210" spans="1:13" ht="16.5" customHeight="1" x14ac:dyDescent="0.3">
      <c r="A210" s="431" t="s">
        <v>417</v>
      </c>
      <c r="B210" s="485" t="s">
        <v>477</v>
      </c>
      <c r="C210" s="485"/>
      <c r="D210" s="485"/>
      <c r="E210" s="485"/>
      <c r="F210" s="485"/>
      <c r="G210" s="485"/>
      <c r="H210" s="485"/>
      <c r="I210" s="485"/>
      <c r="J210" s="485"/>
      <c r="K210" s="485"/>
      <c r="L210" s="485"/>
      <c r="M210" s="485"/>
    </row>
    <row r="211" spans="1:13" ht="39" customHeight="1" x14ac:dyDescent="0.2">
      <c r="A211" s="432" t="s">
        <v>437</v>
      </c>
      <c r="B211" s="484" t="s">
        <v>478</v>
      </c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</row>
    <row r="212" spans="1:13" ht="44.25" customHeight="1" x14ac:dyDescent="0.2">
      <c r="A212" s="432" t="s">
        <v>438</v>
      </c>
      <c r="B212" s="484" t="s">
        <v>513</v>
      </c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</row>
    <row r="213" spans="1:13" ht="28.9" customHeight="1" x14ac:dyDescent="0.3">
      <c r="A213" s="431" t="s">
        <v>439</v>
      </c>
      <c r="B213" s="484" t="s">
        <v>490</v>
      </c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</row>
    <row r="214" spans="1:13" s="434" customFormat="1" ht="17.25" customHeight="1" x14ac:dyDescent="0.3">
      <c r="A214" s="433" t="s">
        <v>485</v>
      </c>
      <c r="B214" s="486" t="s">
        <v>510</v>
      </c>
      <c r="C214" s="486"/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</row>
    <row r="215" spans="1:13" ht="17.25" customHeight="1" x14ac:dyDescent="0.3">
      <c r="A215" s="431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</row>
    <row r="216" spans="1:13" s="270" customFormat="1" ht="27" customHeight="1" x14ac:dyDescent="0.2">
      <c r="A216" s="481" t="s">
        <v>93</v>
      </c>
      <c r="B216" s="481"/>
      <c r="C216" s="435"/>
      <c r="D216" s="387"/>
      <c r="E216" s="435"/>
      <c r="F216" s="435"/>
      <c r="G216" s="387"/>
      <c r="H216" s="435"/>
      <c r="I216" s="435"/>
      <c r="J216" s="387"/>
      <c r="K216" s="376"/>
      <c r="L216" s="435"/>
      <c r="M216" s="387"/>
    </row>
    <row r="217" spans="1:13" s="270" customFormat="1" ht="15" customHeight="1" x14ac:dyDescent="0.2">
      <c r="A217" s="435"/>
      <c r="B217" s="387"/>
      <c r="C217" s="436"/>
      <c r="D217" s="437"/>
      <c r="E217" s="436"/>
      <c r="F217" s="435"/>
      <c r="G217" s="387"/>
      <c r="H217" s="438"/>
      <c r="I217" s="435"/>
      <c r="J217" s="387"/>
      <c r="K217" s="376"/>
      <c r="L217" s="435"/>
      <c r="M217" s="387"/>
    </row>
    <row r="218" spans="1:13" s="373" customFormat="1" ht="22.9" customHeight="1" x14ac:dyDescent="0.2">
      <c r="A218" s="435"/>
      <c r="B218" s="387"/>
      <c r="C218" s="474" t="s">
        <v>248</v>
      </c>
      <c r="D218" s="474"/>
      <c r="E218" s="474"/>
      <c r="F218" s="435"/>
      <c r="G218" s="387"/>
      <c r="H218" s="482" t="s">
        <v>386</v>
      </c>
      <c r="I218" s="439"/>
      <c r="J218" s="387"/>
      <c r="K218" s="376"/>
      <c r="L218" s="435"/>
      <c r="M218" s="387"/>
    </row>
    <row r="219" spans="1:13" s="373" customFormat="1" ht="40.5" customHeight="1" x14ac:dyDescent="0.2">
      <c r="A219" s="435"/>
      <c r="B219" s="387"/>
      <c r="C219" s="435"/>
      <c r="D219" s="387"/>
      <c r="E219" s="435"/>
      <c r="F219" s="435"/>
      <c r="G219" s="387"/>
      <c r="H219" s="483"/>
      <c r="I219" s="439"/>
      <c r="J219" s="387"/>
      <c r="K219" s="376"/>
      <c r="L219" s="435"/>
      <c r="M219" s="387"/>
    </row>
    <row r="220" spans="1:13" s="373" customFormat="1" ht="21" customHeight="1" x14ac:dyDescent="0.2">
      <c r="A220" s="435"/>
      <c r="B220" s="387"/>
      <c r="C220" s="474" t="s">
        <v>123</v>
      </c>
      <c r="D220" s="474"/>
      <c r="E220" s="474"/>
      <c r="F220" s="435"/>
      <c r="G220" s="387"/>
      <c r="H220" s="435"/>
      <c r="I220" s="435"/>
      <c r="J220" s="387"/>
      <c r="K220" s="376"/>
      <c r="L220" s="435"/>
      <c r="M220" s="387"/>
    </row>
    <row r="221" spans="1:13" s="373" customFormat="1" ht="15" customHeight="1" x14ac:dyDescent="0.2">
      <c r="A221" s="207"/>
      <c r="B221" s="207"/>
      <c r="C221" s="207"/>
      <c r="D221" s="207"/>
      <c r="E221" s="398"/>
      <c r="F221" s="207"/>
      <c r="G221" s="207"/>
      <c r="H221" s="207"/>
      <c r="I221" s="207"/>
      <c r="J221" s="207"/>
      <c r="K221" s="269"/>
      <c r="L221" s="207"/>
      <c r="M221" s="207"/>
    </row>
    <row r="222" spans="1:13" s="373" customFormat="1" x14ac:dyDescent="0.2">
      <c r="A222" s="207"/>
      <c r="B222" s="207"/>
      <c r="C222" s="207"/>
      <c r="D222" s="207"/>
      <c r="E222" s="398"/>
      <c r="F222" s="207"/>
      <c r="G222" s="207"/>
      <c r="H222" s="207"/>
      <c r="I222" s="207"/>
      <c r="J222" s="207"/>
      <c r="K222" s="269"/>
      <c r="L222" s="207"/>
      <c r="M222" s="207"/>
    </row>
    <row r="223" spans="1:13" s="373" customFormat="1" x14ac:dyDescent="0.2">
      <c r="A223" s="207"/>
      <c r="B223" s="207"/>
      <c r="C223" s="207"/>
      <c r="D223" s="207"/>
      <c r="E223" s="398"/>
      <c r="F223" s="207"/>
      <c r="G223" s="207"/>
      <c r="H223" s="207"/>
      <c r="I223" s="207"/>
      <c r="J223" s="207"/>
      <c r="K223" s="269"/>
      <c r="L223" s="207"/>
      <c r="M223" s="207"/>
    </row>
    <row r="224" spans="1:13" x14ac:dyDescent="0.2">
      <c r="A224" s="207"/>
      <c r="B224" s="207"/>
      <c r="C224" s="207"/>
      <c r="D224" s="207"/>
      <c r="F224" s="207"/>
      <c r="G224" s="207"/>
      <c r="H224" s="207"/>
      <c r="I224" s="207"/>
      <c r="J224" s="207"/>
      <c r="K224" s="269"/>
      <c r="L224" s="207"/>
      <c r="M224" s="207"/>
    </row>
    <row r="225" spans="1:13" s="208" customFormat="1" x14ac:dyDescent="0.2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69"/>
      <c r="L225" s="207"/>
      <c r="M225" s="207"/>
    </row>
    <row r="226" spans="1:13" s="208" customFormat="1" x14ac:dyDescent="0.2">
      <c r="A226" s="398"/>
      <c r="B226" s="398"/>
      <c r="C226" s="398"/>
      <c r="D226" s="398"/>
      <c r="E226" s="398"/>
      <c r="F226" s="440"/>
      <c r="G226" s="440"/>
      <c r="H226" s="440"/>
      <c r="I226" s="398"/>
      <c r="J226" s="398"/>
      <c r="K226" s="434"/>
      <c r="L226" s="398"/>
      <c r="M226" s="398"/>
    </row>
    <row r="227" spans="1:13" s="208" customFormat="1" ht="15" customHeight="1" x14ac:dyDescent="0.2">
      <c r="A227" s="398"/>
      <c r="B227" s="398"/>
      <c r="C227" s="398"/>
      <c r="D227" s="398"/>
      <c r="E227" s="398"/>
      <c r="F227" s="440"/>
      <c r="G227" s="440"/>
      <c r="H227" s="440"/>
      <c r="I227" s="398"/>
      <c r="J227" s="398"/>
      <c r="K227" s="434"/>
      <c r="L227" s="398"/>
      <c r="M227" s="398"/>
    </row>
    <row r="228" spans="1:13" s="208" customFormat="1" x14ac:dyDescent="0.2">
      <c r="A228" s="398"/>
      <c r="B228" s="398"/>
      <c r="C228" s="398"/>
      <c r="D228" s="398"/>
      <c r="E228" s="398"/>
      <c r="F228" s="440"/>
      <c r="G228" s="440"/>
      <c r="H228" s="440"/>
      <c r="I228" s="398"/>
      <c r="J228" s="398"/>
      <c r="K228" s="434"/>
      <c r="L228" s="398"/>
      <c r="M228" s="398"/>
    </row>
    <row r="229" spans="1:13" s="207" customFormat="1" x14ac:dyDescent="0.2">
      <c r="A229" s="398"/>
      <c r="B229" s="398"/>
      <c r="C229" s="398"/>
      <c r="D229" s="398"/>
      <c r="E229" s="398"/>
      <c r="F229" s="440"/>
      <c r="G229" s="440"/>
      <c r="H229" s="440"/>
      <c r="I229" s="398"/>
      <c r="J229" s="398"/>
      <c r="K229" s="434"/>
      <c r="L229" s="398"/>
      <c r="M229" s="398"/>
    </row>
    <row r="230" spans="1:13" s="207" customFormat="1" x14ac:dyDescent="0.2">
      <c r="A230" s="398"/>
      <c r="B230" s="398"/>
      <c r="C230" s="398"/>
      <c r="D230" s="398"/>
      <c r="E230" s="398"/>
      <c r="F230" s="440"/>
      <c r="G230" s="440"/>
      <c r="H230" s="440"/>
      <c r="I230" s="398"/>
      <c r="J230" s="398"/>
      <c r="K230" s="434"/>
      <c r="L230" s="398"/>
      <c r="M230" s="398"/>
    </row>
    <row r="231" spans="1:13" s="207" customFormat="1" x14ac:dyDescent="0.2">
      <c r="A231" s="398"/>
      <c r="B231" s="398"/>
      <c r="C231" s="398"/>
      <c r="D231" s="398"/>
      <c r="E231" s="398"/>
      <c r="F231" s="440"/>
      <c r="G231" s="440"/>
      <c r="H231" s="440"/>
      <c r="I231" s="398"/>
      <c r="J231" s="398"/>
      <c r="K231" s="434"/>
      <c r="L231" s="398"/>
      <c r="M231" s="398"/>
    </row>
    <row r="232" spans="1:13" s="207" customFormat="1" x14ac:dyDescent="0.2">
      <c r="A232" s="398"/>
      <c r="B232" s="398"/>
      <c r="C232" s="398"/>
      <c r="D232" s="398"/>
      <c r="E232" s="398"/>
      <c r="F232" s="440"/>
      <c r="G232" s="440"/>
      <c r="H232" s="440"/>
      <c r="I232" s="398"/>
      <c r="J232" s="398"/>
      <c r="K232" s="434"/>
      <c r="L232" s="398"/>
      <c r="M232" s="398"/>
    </row>
    <row r="233" spans="1:13" s="207" customFormat="1" x14ac:dyDescent="0.2">
      <c r="A233" s="398"/>
      <c r="B233" s="398"/>
      <c r="C233" s="398"/>
      <c r="D233" s="398"/>
      <c r="E233" s="398"/>
      <c r="F233" s="440"/>
      <c r="G233" s="440"/>
      <c r="H233" s="440"/>
      <c r="I233" s="398"/>
      <c r="J233" s="398"/>
      <c r="K233" s="434"/>
      <c r="L233" s="398"/>
      <c r="M233" s="398"/>
    </row>
    <row r="234" spans="1:13" s="207" customFormat="1" x14ac:dyDescent="0.2">
      <c r="A234" s="398"/>
      <c r="B234" s="398"/>
      <c r="C234" s="398"/>
      <c r="D234" s="398"/>
      <c r="E234" s="398"/>
      <c r="F234" s="440"/>
      <c r="G234" s="440"/>
      <c r="H234" s="440"/>
      <c r="I234" s="398"/>
      <c r="J234" s="398"/>
      <c r="K234" s="434"/>
      <c r="L234" s="398"/>
      <c r="M234" s="398"/>
    </row>
  </sheetData>
  <mergeCells count="13">
    <mergeCell ref="C220:E220"/>
    <mergeCell ref="E6:H6"/>
    <mergeCell ref="I6:L6"/>
    <mergeCell ref="A209:M209"/>
    <mergeCell ref="A216:B216"/>
    <mergeCell ref="C218:E218"/>
    <mergeCell ref="H218:H219"/>
    <mergeCell ref="B215:M215"/>
    <mergeCell ref="B213:M213"/>
    <mergeCell ref="B212:M212"/>
    <mergeCell ref="B211:M211"/>
    <mergeCell ref="B210:M210"/>
    <mergeCell ref="B214:M214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08">
      <formula1>11</formula1>
    </dataValidation>
    <dataValidation allowBlank="1" showInputMessage="1" showErrorMessage="1" error="თვე/დღე/წელი" prompt="თვე/დღე/წელი" sqref="B9:B208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08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J8" sqref="J8"/>
    </sheetView>
  </sheetViews>
  <sheetFormatPr defaultColWidth="9.140625" defaultRowHeight="15" x14ac:dyDescent="0.3"/>
  <cols>
    <col min="1" max="1" width="15.7109375" style="20" customWidth="1"/>
    <col min="2" max="2" width="74.140625" style="20" customWidth="1"/>
    <col min="3" max="3" width="10.140625" style="20" customWidth="1"/>
    <col min="4" max="4" width="10" style="20" customWidth="1"/>
    <col min="5" max="5" width="0.7109375" style="20" customWidth="1"/>
    <col min="6" max="16384" width="9.140625" style="20"/>
  </cols>
  <sheetData>
    <row r="1" spans="1:12" x14ac:dyDescent="0.3">
      <c r="A1" s="70" t="s">
        <v>281</v>
      </c>
      <c r="B1" s="106"/>
      <c r="C1" s="489" t="s">
        <v>94</v>
      </c>
      <c r="D1" s="489"/>
      <c r="E1" s="136"/>
    </row>
    <row r="2" spans="1:12" x14ac:dyDescent="0.3">
      <c r="A2" s="71" t="s">
        <v>124</v>
      </c>
      <c r="B2" s="106"/>
      <c r="C2" s="487" t="str">
        <f>'ფორმა N1'!M2</f>
        <v>01/01/--31/12/2023</v>
      </c>
      <c r="D2" s="488"/>
      <c r="E2" s="136"/>
    </row>
    <row r="3" spans="1:12" x14ac:dyDescent="0.3">
      <c r="A3" s="71"/>
      <c r="B3" s="106"/>
      <c r="C3" s="267"/>
      <c r="D3" s="267"/>
      <c r="E3" s="136"/>
    </row>
    <row r="4" spans="1:12" s="2" customFormat="1" x14ac:dyDescent="0.3">
      <c r="A4" s="72" t="s">
        <v>254</v>
      </c>
      <c r="B4" s="72"/>
      <c r="C4" s="71"/>
      <c r="D4" s="71"/>
      <c r="E4" s="102"/>
      <c r="L4" s="20"/>
    </row>
    <row r="5" spans="1:12" s="2" customFormat="1" x14ac:dyDescent="0.3">
      <c r="A5" s="111">
        <f>'ფორმა N1'!D4</f>
        <v>0</v>
      </c>
      <c r="B5" s="104" t="s">
        <v>713</v>
      </c>
      <c r="C5" s="56"/>
      <c r="D5" s="56"/>
      <c r="E5" s="102"/>
    </row>
    <row r="6" spans="1:12" s="2" customFormat="1" x14ac:dyDescent="0.3">
      <c r="A6" s="72"/>
      <c r="B6" s="72"/>
      <c r="C6" s="71"/>
      <c r="D6" s="71"/>
      <c r="E6" s="102"/>
    </row>
    <row r="7" spans="1:12" s="6" customFormat="1" x14ac:dyDescent="0.3">
      <c r="A7" s="262"/>
      <c r="B7" s="262"/>
      <c r="C7" s="73"/>
      <c r="D7" s="73"/>
      <c r="E7" s="137"/>
    </row>
    <row r="8" spans="1:12" s="6" customFormat="1" ht="45" x14ac:dyDescent="0.3">
      <c r="A8" s="100" t="s">
        <v>64</v>
      </c>
      <c r="B8" s="74" t="s">
        <v>11</v>
      </c>
      <c r="C8" s="74" t="s">
        <v>10</v>
      </c>
      <c r="D8" s="74" t="s">
        <v>9</v>
      </c>
      <c r="E8" s="137"/>
    </row>
    <row r="9" spans="1:12" s="9" customFormat="1" ht="18" x14ac:dyDescent="0.2">
      <c r="A9" s="13">
        <v>1</v>
      </c>
      <c r="B9" s="13" t="s">
        <v>57</v>
      </c>
      <c r="C9" s="77">
        <f>SUM(C10,C14,C54,C57,C58,C59,C76)</f>
        <v>0</v>
      </c>
      <c r="D9" s="77">
        <f>SUM(D10,D14,D54,D57,D58,D59,D65,D72,D73)</f>
        <v>0</v>
      </c>
      <c r="E9" s="138"/>
    </row>
    <row r="10" spans="1:12" s="9" customFormat="1" ht="18" x14ac:dyDescent="0.2">
      <c r="A10" s="14">
        <v>1.1000000000000001</v>
      </c>
      <c r="B10" s="14" t="s">
        <v>58</v>
      </c>
      <c r="C10" s="79">
        <f>SUM(C11:C13)</f>
        <v>0</v>
      </c>
      <c r="D10" s="79">
        <f>SUM(D11:D13)</f>
        <v>0</v>
      </c>
      <c r="E10" s="138"/>
    </row>
    <row r="11" spans="1:12" s="9" customFormat="1" ht="16.5" customHeight="1" x14ac:dyDescent="0.2">
      <c r="A11" s="16" t="s">
        <v>30</v>
      </c>
      <c r="B11" s="16" t="s">
        <v>59</v>
      </c>
      <c r="C11" s="30"/>
      <c r="D11" s="31"/>
      <c r="E11" s="138"/>
    </row>
    <row r="12" spans="1:12" ht="16.5" customHeight="1" x14ac:dyDescent="0.3">
      <c r="A12" s="16" t="s">
        <v>31</v>
      </c>
      <c r="B12" s="16" t="s">
        <v>0</v>
      </c>
      <c r="C12" s="30"/>
      <c r="D12" s="31"/>
      <c r="E12" s="136"/>
    </row>
    <row r="13" spans="1:12" s="3" customFormat="1" x14ac:dyDescent="0.2">
      <c r="A13" s="365" t="s">
        <v>71</v>
      </c>
      <c r="B13" s="83" t="s">
        <v>487</v>
      </c>
      <c r="C13" s="4"/>
      <c r="D13" s="4"/>
      <c r="E13" s="90"/>
    </row>
    <row r="14" spans="1:12" x14ac:dyDescent="0.3">
      <c r="A14" s="14">
        <v>1.2</v>
      </c>
      <c r="B14" s="14" t="s">
        <v>60</v>
      </c>
      <c r="C14" s="79">
        <f>SUM(C15,C18,C30:C33,C36,C37,C44,C45,C46,C47,C48,C52,C53)</f>
        <v>0</v>
      </c>
      <c r="D14" s="79">
        <f>SUM(D15,D18,D30:D33,D36,D37,D44,D45,D46,D47,D48,D52,D53)</f>
        <v>0</v>
      </c>
      <c r="E14" s="136"/>
    </row>
    <row r="15" spans="1:12" x14ac:dyDescent="0.3">
      <c r="A15" s="16" t="s">
        <v>32</v>
      </c>
      <c r="B15" s="16" t="s">
        <v>1</v>
      </c>
      <c r="C15" s="78">
        <f>SUM(C16:C17)</f>
        <v>0</v>
      </c>
      <c r="D15" s="78">
        <f>SUM(D16:D17)</f>
        <v>0</v>
      </c>
      <c r="E15" s="136"/>
    </row>
    <row r="16" spans="1:12" ht="17.25" customHeight="1" x14ac:dyDescent="0.3">
      <c r="A16" s="17" t="s">
        <v>84</v>
      </c>
      <c r="B16" s="17" t="s">
        <v>61</v>
      </c>
      <c r="C16" s="32"/>
      <c r="D16" s="33"/>
      <c r="E16" s="136"/>
    </row>
    <row r="17" spans="1:5" ht="17.25" customHeight="1" x14ac:dyDescent="0.3">
      <c r="A17" s="17" t="s">
        <v>85</v>
      </c>
      <c r="B17" s="17" t="s">
        <v>62</v>
      </c>
      <c r="C17" s="32"/>
      <c r="D17" s="33"/>
      <c r="E17" s="136"/>
    </row>
    <row r="18" spans="1:5" x14ac:dyDescent="0.3">
      <c r="A18" s="16" t="s">
        <v>33</v>
      </c>
      <c r="B18" s="16" t="s">
        <v>2</v>
      </c>
      <c r="C18" s="78">
        <f>SUM(C19:C24,C29)</f>
        <v>0</v>
      </c>
      <c r="D18" s="78">
        <f>SUM(D19:D24,D29)</f>
        <v>0</v>
      </c>
      <c r="E18" s="136"/>
    </row>
    <row r="19" spans="1:5" ht="30" x14ac:dyDescent="0.3">
      <c r="A19" s="17" t="s">
        <v>12</v>
      </c>
      <c r="B19" s="17" t="s">
        <v>231</v>
      </c>
      <c r="C19" s="34"/>
      <c r="D19" s="35"/>
      <c r="E19" s="136"/>
    </row>
    <row r="20" spans="1:5" x14ac:dyDescent="0.3">
      <c r="A20" s="17" t="s">
        <v>13</v>
      </c>
      <c r="B20" s="17" t="s">
        <v>14</v>
      </c>
      <c r="C20" s="34"/>
      <c r="D20" s="36"/>
      <c r="E20" s="136"/>
    </row>
    <row r="21" spans="1:5" ht="30" x14ac:dyDescent="0.3">
      <c r="A21" s="17" t="s">
        <v>261</v>
      </c>
      <c r="B21" s="17" t="s">
        <v>22</v>
      </c>
      <c r="C21" s="34"/>
      <c r="D21" s="37"/>
      <c r="E21" s="136"/>
    </row>
    <row r="22" spans="1:5" x14ac:dyDescent="0.3">
      <c r="A22" s="17" t="s">
        <v>262</v>
      </c>
      <c r="B22" s="17" t="s">
        <v>15</v>
      </c>
      <c r="C22" s="34"/>
      <c r="D22" s="37"/>
      <c r="E22" s="136"/>
    </row>
    <row r="23" spans="1:5" x14ac:dyDescent="0.3">
      <c r="A23" s="17" t="s">
        <v>263</v>
      </c>
      <c r="B23" s="17" t="s">
        <v>16</v>
      </c>
      <c r="C23" s="34"/>
      <c r="D23" s="37"/>
      <c r="E23" s="136"/>
    </row>
    <row r="24" spans="1:5" x14ac:dyDescent="0.3">
      <c r="A24" s="17" t="s">
        <v>264</v>
      </c>
      <c r="B24" s="17" t="s">
        <v>17</v>
      </c>
      <c r="C24" s="109">
        <f>SUM(C25:C28)</f>
        <v>0</v>
      </c>
      <c r="D24" s="109">
        <f>SUM(D25:D28)</f>
        <v>0</v>
      </c>
      <c r="E24" s="136"/>
    </row>
    <row r="25" spans="1:5" ht="16.5" customHeight="1" x14ac:dyDescent="0.3">
      <c r="A25" s="18" t="s">
        <v>265</v>
      </c>
      <c r="B25" s="18" t="s">
        <v>18</v>
      </c>
      <c r="C25" s="34"/>
      <c r="D25" s="37"/>
      <c r="E25" s="136"/>
    </row>
    <row r="26" spans="1:5" ht="16.5" customHeight="1" x14ac:dyDescent="0.3">
      <c r="A26" s="18" t="s">
        <v>266</v>
      </c>
      <c r="B26" s="18" t="s">
        <v>19</v>
      </c>
      <c r="C26" s="34"/>
      <c r="D26" s="37"/>
      <c r="E26" s="136"/>
    </row>
    <row r="27" spans="1:5" ht="16.5" customHeight="1" x14ac:dyDescent="0.3">
      <c r="A27" s="18" t="s">
        <v>267</v>
      </c>
      <c r="B27" s="18" t="s">
        <v>20</v>
      </c>
      <c r="C27" s="34"/>
      <c r="D27" s="37"/>
      <c r="E27" s="136"/>
    </row>
    <row r="28" spans="1:5" ht="16.5" customHeight="1" x14ac:dyDescent="0.3">
      <c r="A28" s="18" t="s">
        <v>268</v>
      </c>
      <c r="B28" s="18" t="s">
        <v>23</v>
      </c>
      <c r="C28" s="34"/>
      <c r="D28" s="38"/>
      <c r="E28" s="136"/>
    </row>
    <row r="29" spans="1:5" x14ac:dyDescent="0.3">
      <c r="A29" s="17" t="s">
        <v>269</v>
      </c>
      <c r="B29" s="17" t="s">
        <v>21</v>
      </c>
      <c r="C29" s="34"/>
      <c r="D29" s="38"/>
      <c r="E29" s="136"/>
    </row>
    <row r="30" spans="1:5" x14ac:dyDescent="0.3">
      <c r="A30" s="16" t="s">
        <v>34</v>
      </c>
      <c r="B30" s="16" t="s">
        <v>3</v>
      </c>
      <c r="C30" s="30"/>
      <c r="D30" s="31"/>
      <c r="E30" s="136"/>
    </row>
    <row r="31" spans="1:5" x14ac:dyDescent="0.3">
      <c r="A31" s="16" t="s">
        <v>35</v>
      </c>
      <c r="B31" s="16" t="s">
        <v>4</v>
      </c>
      <c r="C31" s="30"/>
      <c r="D31" s="31"/>
      <c r="E31" s="136"/>
    </row>
    <row r="32" spans="1:5" x14ac:dyDescent="0.3">
      <c r="A32" s="16" t="s">
        <v>36</v>
      </c>
      <c r="B32" s="16" t="s">
        <v>5</v>
      </c>
      <c r="C32" s="30"/>
      <c r="D32" s="31"/>
      <c r="E32" s="136"/>
    </row>
    <row r="33" spans="1:5" x14ac:dyDescent="0.3">
      <c r="A33" s="16" t="s">
        <v>37</v>
      </c>
      <c r="B33" s="16" t="s">
        <v>63</v>
      </c>
      <c r="C33" s="78">
        <f>SUM(C34:C35)</f>
        <v>0</v>
      </c>
      <c r="D33" s="78">
        <f>SUM(D34:D35)</f>
        <v>0</v>
      </c>
      <c r="E33" s="136"/>
    </row>
    <row r="34" spans="1:5" x14ac:dyDescent="0.3">
      <c r="A34" s="17" t="s">
        <v>270</v>
      </c>
      <c r="B34" s="17" t="s">
        <v>56</v>
      </c>
      <c r="C34" s="30"/>
      <c r="D34" s="31"/>
      <c r="E34" s="136"/>
    </row>
    <row r="35" spans="1:5" x14ac:dyDescent="0.3">
      <c r="A35" s="17" t="s">
        <v>271</v>
      </c>
      <c r="B35" s="17" t="s">
        <v>55</v>
      </c>
      <c r="C35" s="30"/>
      <c r="D35" s="31"/>
      <c r="E35" s="136"/>
    </row>
    <row r="36" spans="1:5" x14ac:dyDescent="0.3">
      <c r="A36" s="16" t="s">
        <v>38</v>
      </c>
      <c r="B36" s="16" t="s">
        <v>49</v>
      </c>
      <c r="C36" s="30"/>
      <c r="D36" s="31"/>
      <c r="E36" s="136"/>
    </row>
    <row r="37" spans="1:5" x14ac:dyDescent="0.3">
      <c r="A37" s="16" t="s">
        <v>39</v>
      </c>
      <c r="B37" s="16" t="s">
        <v>319</v>
      </c>
      <c r="C37" s="78">
        <f>SUM(C38:C43)</f>
        <v>0</v>
      </c>
      <c r="D37" s="78">
        <f>SUM(D38:D43)</f>
        <v>0</v>
      </c>
      <c r="E37" s="136"/>
    </row>
    <row r="38" spans="1:5" x14ac:dyDescent="0.3">
      <c r="A38" s="17" t="s">
        <v>316</v>
      </c>
      <c r="B38" s="17" t="s">
        <v>320</v>
      </c>
      <c r="C38" s="30"/>
      <c r="D38" s="30"/>
      <c r="E38" s="136"/>
    </row>
    <row r="39" spans="1:5" x14ac:dyDescent="0.3">
      <c r="A39" s="17" t="s">
        <v>317</v>
      </c>
      <c r="B39" s="17" t="s">
        <v>321</v>
      </c>
      <c r="C39" s="30"/>
      <c r="D39" s="30"/>
      <c r="E39" s="136"/>
    </row>
    <row r="40" spans="1:5" x14ac:dyDescent="0.3">
      <c r="A40" s="17" t="s">
        <v>318</v>
      </c>
      <c r="B40" s="17" t="s">
        <v>324</v>
      </c>
      <c r="C40" s="30"/>
      <c r="D40" s="31"/>
      <c r="E40" s="136"/>
    </row>
    <row r="41" spans="1:5" x14ac:dyDescent="0.3">
      <c r="A41" s="17" t="s">
        <v>323</v>
      </c>
      <c r="B41" s="17" t="s">
        <v>325</v>
      </c>
      <c r="C41" s="30"/>
      <c r="D41" s="31"/>
      <c r="E41" s="136"/>
    </row>
    <row r="42" spans="1:5" x14ac:dyDescent="0.3">
      <c r="A42" s="17" t="s">
        <v>326</v>
      </c>
      <c r="B42" s="17" t="s">
        <v>401</v>
      </c>
      <c r="C42" s="30"/>
      <c r="D42" s="31"/>
      <c r="E42" s="136"/>
    </row>
    <row r="43" spans="1:5" x14ac:dyDescent="0.3">
      <c r="A43" s="17" t="s">
        <v>402</v>
      </c>
      <c r="B43" s="17" t="s">
        <v>322</v>
      </c>
      <c r="C43" s="30"/>
      <c r="D43" s="31"/>
      <c r="E43" s="136"/>
    </row>
    <row r="44" spans="1:5" ht="30" x14ac:dyDescent="0.3">
      <c r="A44" s="16" t="s">
        <v>40</v>
      </c>
      <c r="B44" s="16" t="s">
        <v>28</v>
      </c>
      <c r="C44" s="30"/>
      <c r="D44" s="31"/>
      <c r="E44" s="136"/>
    </row>
    <row r="45" spans="1:5" x14ac:dyDescent="0.3">
      <c r="A45" s="16" t="s">
        <v>41</v>
      </c>
      <c r="B45" s="16" t="s">
        <v>24</v>
      </c>
      <c r="C45" s="30"/>
      <c r="D45" s="31"/>
      <c r="E45" s="136"/>
    </row>
    <row r="46" spans="1:5" x14ac:dyDescent="0.3">
      <c r="A46" s="16" t="s">
        <v>42</v>
      </c>
      <c r="B46" s="16" t="s">
        <v>25</v>
      </c>
      <c r="C46" s="30"/>
      <c r="D46" s="31"/>
      <c r="E46" s="136"/>
    </row>
    <row r="47" spans="1:5" x14ac:dyDescent="0.3">
      <c r="A47" s="16" t="s">
        <v>43</v>
      </c>
      <c r="B47" s="16" t="s">
        <v>26</v>
      </c>
      <c r="C47" s="30"/>
      <c r="D47" s="31"/>
      <c r="E47" s="136"/>
    </row>
    <row r="48" spans="1:5" x14ac:dyDescent="0.3">
      <c r="A48" s="16" t="s">
        <v>44</v>
      </c>
      <c r="B48" s="16" t="s">
        <v>276</v>
      </c>
      <c r="C48" s="78">
        <f>SUM(C49:C51)</f>
        <v>0</v>
      </c>
      <c r="D48" s="78">
        <f>SUM(D49:D51)</f>
        <v>0</v>
      </c>
      <c r="E48" s="136"/>
    </row>
    <row r="49" spans="1:5" x14ac:dyDescent="0.3">
      <c r="A49" s="92" t="s">
        <v>331</v>
      </c>
      <c r="B49" s="92" t="s">
        <v>334</v>
      </c>
      <c r="C49" s="30"/>
      <c r="D49" s="31"/>
      <c r="E49" s="136"/>
    </row>
    <row r="50" spans="1:5" x14ac:dyDescent="0.3">
      <c r="A50" s="92" t="s">
        <v>332</v>
      </c>
      <c r="B50" s="92" t="s">
        <v>333</v>
      </c>
      <c r="C50" s="30"/>
      <c r="D50" s="31"/>
      <c r="E50" s="136"/>
    </row>
    <row r="51" spans="1:5" x14ac:dyDescent="0.3">
      <c r="A51" s="92" t="s">
        <v>335</v>
      </c>
      <c r="B51" s="92" t="s">
        <v>336</v>
      </c>
      <c r="C51" s="30"/>
      <c r="D51" s="31"/>
      <c r="E51" s="136"/>
    </row>
    <row r="52" spans="1:5" ht="26.25" customHeight="1" x14ac:dyDescent="0.3">
      <c r="A52" s="16" t="s">
        <v>45</v>
      </c>
      <c r="B52" s="16" t="s">
        <v>29</v>
      </c>
      <c r="C52" s="30"/>
      <c r="D52" s="31"/>
      <c r="E52" s="136"/>
    </row>
    <row r="53" spans="1:5" x14ac:dyDescent="0.3">
      <c r="A53" s="16" t="s">
        <v>46</v>
      </c>
      <c r="B53" s="16" t="s">
        <v>6</v>
      </c>
      <c r="C53" s="30"/>
      <c r="D53" s="31"/>
      <c r="E53" s="136"/>
    </row>
    <row r="54" spans="1:5" ht="30" x14ac:dyDescent="0.3">
      <c r="A54" s="14">
        <v>1.3</v>
      </c>
      <c r="B54" s="82" t="s">
        <v>360</v>
      </c>
      <c r="C54" s="79">
        <f>SUM(C55:C56)</f>
        <v>0</v>
      </c>
      <c r="D54" s="79">
        <f>SUM(D55:D56)</f>
        <v>0</v>
      </c>
      <c r="E54" s="136"/>
    </row>
    <row r="55" spans="1:5" ht="30" x14ac:dyDescent="0.3">
      <c r="A55" s="16" t="s">
        <v>50</v>
      </c>
      <c r="B55" s="16" t="s">
        <v>48</v>
      </c>
      <c r="C55" s="30"/>
      <c r="D55" s="31"/>
      <c r="E55" s="136"/>
    </row>
    <row r="56" spans="1:5" x14ac:dyDescent="0.3">
      <c r="A56" s="16" t="s">
        <v>51</v>
      </c>
      <c r="B56" s="16" t="s">
        <v>47</v>
      </c>
      <c r="C56" s="30"/>
      <c r="D56" s="31"/>
      <c r="E56" s="136"/>
    </row>
    <row r="57" spans="1:5" x14ac:dyDescent="0.3">
      <c r="A57" s="14">
        <v>1.4</v>
      </c>
      <c r="B57" s="14" t="s">
        <v>362</v>
      </c>
      <c r="C57" s="30"/>
      <c r="D57" s="31"/>
      <c r="E57" s="136"/>
    </row>
    <row r="58" spans="1:5" x14ac:dyDescent="0.3">
      <c r="A58" s="14">
        <v>1.5</v>
      </c>
      <c r="B58" s="14" t="s">
        <v>7</v>
      </c>
      <c r="C58" s="34"/>
      <c r="D58" s="37"/>
      <c r="E58" s="136"/>
    </row>
    <row r="59" spans="1:5" x14ac:dyDescent="0.3">
      <c r="A59" s="14">
        <v>1.6</v>
      </c>
      <c r="B59" s="42" t="s">
        <v>8</v>
      </c>
      <c r="C59" s="79">
        <f>SUM(C60:C64)</f>
        <v>0</v>
      </c>
      <c r="D59" s="79">
        <f>SUM(D60:D64)</f>
        <v>0</v>
      </c>
      <c r="E59" s="136"/>
    </row>
    <row r="60" spans="1:5" x14ac:dyDescent="0.3">
      <c r="A60" s="16" t="s">
        <v>277</v>
      </c>
      <c r="B60" s="43" t="s">
        <v>52</v>
      </c>
      <c r="C60" s="34"/>
      <c r="D60" s="37"/>
      <c r="E60" s="136"/>
    </row>
    <row r="61" spans="1:5" ht="30" x14ac:dyDescent="0.3">
      <c r="A61" s="16" t="s">
        <v>278</v>
      </c>
      <c r="B61" s="43" t="s">
        <v>54</v>
      </c>
      <c r="C61" s="34"/>
      <c r="D61" s="37"/>
      <c r="E61" s="136"/>
    </row>
    <row r="62" spans="1:5" x14ac:dyDescent="0.3">
      <c r="A62" s="16" t="s">
        <v>279</v>
      </c>
      <c r="B62" s="43" t="s">
        <v>53</v>
      </c>
      <c r="C62" s="37"/>
      <c r="D62" s="37"/>
      <c r="E62" s="136"/>
    </row>
    <row r="63" spans="1:5" x14ac:dyDescent="0.3">
      <c r="A63" s="16" t="s">
        <v>280</v>
      </c>
      <c r="B63" s="43" t="s">
        <v>27</v>
      </c>
      <c r="C63" s="34"/>
      <c r="D63" s="37"/>
      <c r="E63" s="136"/>
    </row>
    <row r="64" spans="1:5" x14ac:dyDescent="0.3">
      <c r="A64" s="16" t="s">
        <v>306</v>
      </c>
      <c r="B64" s="163" t="s">
        <v>307</v>
      </c>
      <c r="C64" s="34"/>
      <c r="D64" s="164"/>
      <c r="E64" s="136"/>
    </row>
    <row r="65" spans="1:5" x14ac:dyDescent="0.3">
      <c r="A65" s="13">
        <v>2</v>
      </c>
      <c r="B65" s="44" t="s">
        <v>92</v>
      </c>
      <c r="C65" s="201"/>
      <c r="D65" s="110">
        <f>SUM(D66:D71)</f>
        <v>0</v>
      </c>
      <c r="E65" s="136"/>
    </row>
    <row r="66" spans="1:5" x14ac:dyDescent="0.3">
      <c r="A66" s="15">
        <v>2.1</v>
      </c>
      <c r="B66" s="45" t="s">
        <v>86</v>
      </c>
      <c r="C66" s="201"/>
      <c r="D66" s="39"/>
      <c r="E66" s="136"/>
    </row>
    <row r="67" spans="1:5" x14ac:dyDescent="0.3">
      <c r="A67" s="15">
        <v>2.2000000000000002</v>
      </c>
      <c r="B67" s="45" t="s">
        <v>90</v>
      </c>
      <c r="C67" s="203"/>
      <c r="D67" s="40"/>
      <c r="E67" s="136"/>
    </row>
    <row r="68" spans="1:5" x14ac:dyDescent="0.3">
      <c r="A68" s="15">
        <v>2.2999999999999998</v>
      </c>
      <c r="B68" s="45" t="s">
        <v>89</v>
      </c>
      <c r="C68" s="203"/>
      <c r="D68" s="40"/>
      <c r="E68" s="136"/>
    </row>
    <row r="69" spans="1:5" x14ac:dyDescent="0.3">
      <c r="A69" s="15">
        <v>2.4</v>
      </c>
      <c r="B69" s="45" t="s">
        <v>91</v>
      </c>
      <c r="C69" s="203"/>
      <c r="D69" s="40"/>
      <c r="E69" s="136"/>
    </row>
    <row r="70" spans="1:5" x14ac:dyDescent="0.3">
      <c r="A70" s="15">
        <v>2.5</v>
      </c>
      <c r="B70" s="45" t="s">
        <v>87</v>
      </c>
      <c r="C70" s="203"/>
      <c r="D70" s="40"/>
      <c r="E70" s="136"/>
    </row>
    <row r="71" spans="1:5" x14ac:dyDescent="0.3">
      <c r="A71" s="15">
        <v>2.6</v>
      </c>
      <c r="B71" s="45" t="s">
        <v>88</v>
      </c>
      <c r="C71" s="203"/>
      <c r="D71" s="40"/>
      <c r="E71" s="136"/>
    </row>
    <row r="72" spans="1:5" s="2" customFormat="1" x14ac:dyDescent="0.3">
      <c r="A72" s="13">
        <v>3</v>
      </c>
      <c r="B72" s="199" t="s">
        <v>381</v>
      </c>
      <c r="C72" s="202"/>
      <c r="D72" s="200"/>
      <c r="E72" s="99"/>
    </row>
    <row r="73" spans="1:5" s="2" customFormat="1" x14ac:dyDescent="0.3">
      <c r="A73" s="13">
        <v>4</v>
      </c>
      <c r="B73" s="13" t="s">
        <v>233</v>
      </c>
      <c r="C73" s="202">
        <f>SUM(C74:C75)</f>
        <v>0</v>
      </c>
      <c r="D73" s="80">
        <f>SUM(D74:D75)</f>
        <v>0</v>
      </c>
      <c r="E73" s="99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99"/>
    </row>
    <row r="75" spans="1:5" s="2" customFormat="1" x14ac:dyDescent="0.3">
      <c r="A75" s="15">
        <v>4.2</v>
      </c>
      <c r="B75" s="15" t="s">
        <v>235</v>
      </c>
      <c r="C75" s="8"/>
      <c r="D75" s="8"/>
      <c r="E75" s="99"/>
    </row>
    <row r="76" spans="1:5" s="2" customFormat="1" x14ac:dyDescent="0.3">
      <c r="A76" s="13">
        <v>5</v>
      </c>
      <c r="B76" s="197" t="s">
        <v>259</v>
      </c>
      <c r="C76" s="8"/>
      <c r="D76" s="80"/>
      <c r="E76" s="99"/>
    </row>
    <row r="77" spans="1:5" s="2" customFormat="1" x14ac:dyDescent="0.3">
      <c r="A77" s="215"/>
      <c r="B77" s="215"/>
      <c r="C77" s="12"/>
      <c r="D77" s="12"/>
      <c r="E77" s="99"/>
    </row>
    <row r="78" spans="1:5" s="2" customFormat="1" ht="29.25" customHeight="1" x14ac:dyDescent="0.3">
      <c r="A78" s="520" t="s">
        <v>465</v>
      </c>
      <c r="B78" s="520"/>
      <c r="C78" s="520"/>
      <c r="D78" s="520"/>
      <c r="E78" s="99"/>
    </row>
    <row r="79" spans="1:5" s="2" customFormat="1" x14ac:dyDescent="0.3">
      <c r="A79" s="215"/>
      <c r="B79" s="215"/>
      <c r="C79" s="12"/>
      <c r="D79" s="12"/>
      <c r="E79" s="99"/>
    </row>
    <row r="80" spans="1:5" s="315" customFormat="1" ht="12.75" x14ac:dyDescent="0.2"/>
    <row r="81" spans="1:9" s="2" customFormat="1" x14ac:dyDescent="0.3">
      <c r="A81" s="65" t="s">
        <v>93</v>
      </c>
      <c r="E81" s="265"/>
    </row>
    <row r="82" spans="1:9" s="2" customFormat="1" x14ac:dyDescent="0.3">
      <c r="E82" s="271"/>
      <c r="F82" s="271"/>
      <c r="G82" s="271"/>
      <c r="H82" s="271"/>
      <c r="I82" s="271"/>
    </row>
    <row r="83" spans="1:9" s="2" customFormat="1" x14ac:dyDescent="0.3">
      <c r="D83" s="12"/>
      <c r="E83" s="271"/>
      <c r="F83" s="271"/>
      <c r="G83" s="271"/>
      <c r="H83" s="271"/>
      <c r="I83" s="271"/>
    </row>
    <row r="84" spans="1:9" s="2" customFormat="1" x14ac:dyDescent="0.3">
      <c r="A84" s="271"/>
      <c r="B84" s="41" t="s">
        <v>403</v>
      </c>
      <c r="D84" s="12"/>
      <c r="E84" s="271"/>
      <c r="F84" s="271"/>
      <c r="G84" s="271"/>
      <c r="H84" s="271"/>
      <c r="I84" s="271"/>
    </row>
    <row r="85" spans="1:9" s="2" customFormat="1" x14ac:dyDescent="0.3">
      <c r="A85" s="271"/>
      <c r="B85" s="521" t="s">
        <v>404</v>
      </c>
      <c r="C85" s="521"/>
      <c r="D85" s="521"/>
      <c r="E85" s="271"/>
      <c r="F85" s="271"/>
      <c r="G85" s="271"/>
      <c r="H85" s="271"/>
      <c r="I85" s="271"/>
    </row>
    <row r="86" spans="1:9" s="271" customFormat="1" ht="12.75" x14ac:dyDescent="0.2">
      <c r="B86" s="61" t="s">
        <v>405</v>
      </c>
    </row>
    <row r="87" spans="1:9" s="2" customFormat="1" x14ac:dyDescent="0.3">
      <c r="A87" s="11"/>
      <c r="B87" s="521" t="s">
        <v>406</v>
      </c>
      <c r="C87" s="521"/>
      <c r="D87" s="521"/>
    </row>
    <row r="88" spans="1:9" s="315" customFormat="1" ht="12.75" x14ac:dyDescent="0.2"/>
    <row r="89" spans="1:9" s="315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view="pageBreakPreview" zoomScale="80" zoomScaleNormal="100" zoomScaleSheetLayoutView="80" workbookViewId="0">
      <selection activeCell="J13" sqref="J13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0" t="s">
        <v>303</v>
      </c>
      <c r="B1" s="72"/>
      <c r="C1" s="489" t="s">
        <v>94</v>
      </c>
      <c r="D1" s="489"/>
      <c r="E1" s="86"/>
    </row>
    <row r="2" spans="1:5" s="6" customFormat="1" x14ac:dyDescent="0.3">
      <c r="A2" s="70" t="s">
        <v>297</v>
      </c>
      <c r="B2" s="72"/>
      <c r="C2" s="487" t="str">
        <f>'ფორმა N1'!M2</f>
        <v>01/01/--31/12/2023</v>
      </c>
      <c r="D2" s="487"/>
      <c r="E2" s="86"/>
    </row>
    <row r="3" spans="1:5" s="6" customFormat="1" x14ac:dyDescent="0.3">
      <c r="A3" s="71" t="s">
        <v>124</v>
      </c>
      <c r="B3" s="70"/>
      <c r="C3" s="142"/>
      <c r="D3" s="142"/>
      <c r="E3" s="86"/>
    </row>
    <row r="4" spans="1:5" s="6" customFormat="1" x14ac:dyDescent="0.3">
      <c r="A4" s="71"/>
      <c r="B4" s="71"/>
      <c r="C4" s="142"/>
      <c r="D4" s="142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75">
        <f>'ფორმა N1'!D4</f>
        <v>0</v>
      </c>
      <c r="B6" s="75" t="s">
        <v>713</v>
      </c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41"/>
      <c r="B8" s="141"/>
      <c r="C8" s="73"/>
      <c r="D8" s="73"/>
      <c r="E8" s="86"/>
    </row>
    <row r="9" spans="1:5" s="6" customFormat="1" ht="30" x14ac:dyDescent="0.3">
      <c r="A9" s="84" t="s">
        <v>64</v>
      </c>
      <c r="B9" s="84" t="s">
        <v>302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298</v>
      </c>
      <c r="B10" s="93"/>
      <c r="C10" s="4"/>
      <c r="D10" s="4"/>
      <c r="E10" s="88"/>
    </row>
    <row r="11" spans="1:5" s="10" customFormat="1" x14ac:dyDescent="0.2">
      <c r="A11" s="93" t="s">
        <v>299</v>
      </c>
      <c r="B11" s="93"/>
      <c r="C11" s="4"/>
      <c r="D11" s="4"/>
      <c r="E11" s="89"/>
    </row>
    <row r="12" spans="1:5" s="10" customFormat="1" x14ac:dyDescent="0.2">
      <c r="A12" s="82" t="s">
        <v>258</v>
      </c>
      <c r="B12" s="82"/>
      <c r="C12" s="4"/>
      <c r="D12" s="4"/>
      <c r="E12" s="89"/>
    </row>
    <row r="13" spans="1:5" s="10" customFormat="1" x14ac:dyDescent="0.2">
      <c r="A13" s="82" t="s">
        <v>258</v>
      </c>
      <c r="B13" s="82"/>
      <c r="C13" s="4"/>
      <c r="D13" s="4"/>
      <c r="E13" s="89"/>
    </row>
    <row r="14" spans="1:5" s="10" customFormat="1" x14ac:dyDescent="0.2">
      <c r="A14" s="82" t="s">
        <v>258</v>
      </c>
      <c r="B14" s="82"/>
      <c r="C14" s="4"/>
      <c r="D14" s="4"/>
      <c r="E14" s="89"/>
    </row>
    <row r="15" spans="1:5" s="10" customFormat="1" x14ac:dyDescent="0.2">
      <c r="A15" s="82" t="s">
        <v>258</v>
      </c>
      <c r="B15" s="82"/>
      <c r="C15" s="4"/>
      <c r="D15" s="4"/>
      <c r="E15" s="89"/>
    </row>
    <row r="16" spans="1:5" s="10" customFormat="1" x14ac:dyDescent="0.2">
      <c r="A16" s="82" t="s">
        <v>258</v>
      </c>
      <c r="B16" s="82"/>
      <c r="C16" s="4"/>
      <c r="D16" s="4"/>
      <c r="E16" s="89"/>
    </row>
    <row r="17" spans="1:5" s="10" customFormat="1" ht="17.25" customHeight="1" x14ac:dyDescent="0.2">
      <c r="A17" s="93" t="s">
        <v>300</v>
      </c>
      <c r="B17" s="82"/>
      <c r="C17" s="4"/>
      <c r="D17" s="4"/>
      <c r="E17" s="89"/>
    </row>
    <row r="18" spans="1:5" s="10" customFormat="1" ht="18" customHeight="1" x14ac:dyDescent="0.2">
      <c r="A18" s="93" t="s">
        <v>301</v>
      </c>
      <c r="B18" s="82"/>
      <c r="C18" s="4"/>
      <c r="D18" s="4"/>
      <c r="E18" s="89"/>
    </row>
    <row r="19" spans="1:5" s="10" customFormat="1" x14ac:dyDescent="0.2">
      <c r="A19" s="82" t="s">
        <v>258</v>
      </c>
      <c r="B19" s="82"/>
      <c r="C19" s="4"/>
      <c r="D19" s="4"/>
      <c r="E19" s="89"/>
    </row>
    <row r="20" spans="1:5" s="10" customFormat="1" x14ac:dyDescent="0.2">
      <c r="A20" s="82" t="s">
        <v>258</v>
      </c>
      <c r="B20" s="82"/>
      <c r="C20" s="4"/>
      <c r="D20" s="4"/>
      <c r="E20" s="89"/>
    </row>
    <row r="21" spans="1:5" s="10" customFormat="1" x14ac:dyDescent="0.2">
      <c r="A21" s="82" t="s">
        <v>258</v>
      </c>
      <c r="B21" s="82"/>
      <c r="C21" s="4"/>
      <c r="D21" s="4"/>
      <c r="E21" s="89"/>
    </row>
    <row r="22" spans="1:5" s="10" customFormat="1" x14ac:dyDescent="0.2">
      <c r="A22" s="82" t="s">
        <v>258</v>
      </c>
      <c r="B22" s="82"/>
      <c r="C22" s="4"/>
      <c r="D22" s="4"/>
      <c r="E22" s="89"/>
    </row>
    <row r="23" spans="1:5" s="10" customFormat="1" x14ac:dyDescent="0.2">
      <c r="A23" s="82" t="s">
        <v>258</v>
      </c>
      <c r="B23" s="82"/>
      <c r="C23" s="4"/>
      <c r="D23" s="4"/>
      <c r="E23" s="89"/>
    </row>
    <row r="24" spans="1:5" s="3" customFormat="1" x14ac:dyDescent="0.2">
      <c r="A24" s="83"/>
      <c r="B24" s="83"/>
      <c r="C24" s="4"/>
      <c r="D24" s="4"/>
      <c r="E24" s="90"/>
    </row>
    <row r="25" spans="1:5" x14ac:dyDescent="0.3">
      <c r="A25" s="94"/>
      <c r="B25" s="94" t="s">
        <v>304</v>
      </c>
      <c r="C25" s="81">
        <f>SUM(C10:C24)</f>
        <v>0</v>
      </c>
      <c r="D25" s="81">
        <f>SUM(D10:D24)</f>
        <v>0</v>
      </c>
      <c r="E25" s="91"/>
    </row>
    <row r="26" spans="1:5" x14ac:dyDescent="0.3">
      <c r="A26" s="94"/>
      <c r="B26" s="94"/>
      <c r="C26" s="4"/>
      <c r="D26" s="4"/>
      <c r="E26" s="91"/>
    </row>
    <row r="27" spans="1:5" x14ac:dyDescent="0.3">
      <c r="A27" s="94"/>
      <c r="B27" s="94"/>
      <c r="C27" s="4"/>
      <c r="D27" s="4"/>
      <c r="E27" s="91"/>
    </row>
    <row r="28" spans="1:5" x14ac:dyDescent="0.3">
      <c r="A28" s="94"/>
      <c r="B28" s="94"/>
      <c r="C28" s="4"/>
      <c r="D28" s="4"/>
      <c r="E28" s="91"/>
    </row>
    <row r="29" spans="1:5" x14ac:dyDescent="0.3">
      <c r="A29" s="94"/>
      <c r="B29" s="94"/>
      <c r="C29" s="4"/>
      <c r="D29" s="4"/>
      <c r="E29" s="91"/>
    </row>
    <row r="30" spans="1:5" x14ac:dyDescent="0.3">
      <c r="A30" s="94"/>
      <c r="B30" s="94"/>
      <c r="C30" s="4"/>
      <c r="D30" s="4"/>
      <c r="E30" s="91"/>
    </row>
    <row r="31" spans="1:5" x14ac:dyDescent="0.3">
      <c r="A31" s="94"/>
      <c r="B31" s="94"/>
      <c r="C31" s="4"/>
      <c r="D31" s="4"/>
      <c r="E31" s="91"/>
    </row>
    <row r="32" spans="1:5" x14ac:dyDescent="0.3">
      <c r="A32" s="41"/>
      <c r="B32" s="41"/>
    </row>
    <row r="33" spans="1:9" ht="44.25" customHeight="1" x14ac:dyDescent="0.3">
      <c r="A33" s="496" t="s">
        <v>466</v>
      </c>
      <c r="B33" s="496"/>
      <c r="C33" s="496"/>
      <c r="D33" s="496"/>
      <c r="E33" s="5"/>
    </row>
    <row r="34" spans="1:9" x14ac:dyDescent="0.3">
      <c r="A34" s="497" t="s">
        <v>467</v>
      </c>
      <c r="B34" s="497"/>
      <c r="C34" s="497"/>
      <c r="D34" s="497"/>
    </row>
    <row r="35" spans="1:9" x14ac:dyDescent="0.3">
      <c r="A35" s="162"/>
    </row>
    <row r="36" spans="1:9" s="21" customFormat="1" ht="12.75" x14ac:dyDescent="0.2"/>
    <row r="37" spans="1:9" x14ac:dyDescent="0.3">
      <c r="A37" s="65" t="s">
        <v>93</v>
      </c>
      <c r="E37" s="5"/>
    </row>
    <row r="38" spans="1:9" x14ac:dyDescent="0.3">
      <c r="E38"/>
      <c r="F38"/>
      <c r="G38"/>
      <c r="H38"/>
      <c r="I38"/>
    </row>
    <row r="39" spans="1:9" x14ac:dyDescent="0.3">
      <c r="D39" s="12"/>
      <c r="E39"/>
      <c r="F39"/>
      <c r="G39"/>
      <c r="H39"/>
      <c r="I39"/>
    </row>
    <row r="40" spans="1:9" x14ac:dyDescent="0.3">
      <c r="A40" s="65"/>
      <c r="B40" s="65" t="s">
        <v>251</v>
      </c>
      <c r="D40" s="12"/>
      <c r="E40"/>
      <c r="F40"/>
      <c r="G40"/>
      <c r="H40"/>
      <c r="I40"/>
    </row>
    <row r="41" spans="1:9" x14ac:dyDescent="0.3">
      <c r="B41" s="2" t="s">
        <v>250</v>
      </c>
      <c r="D41" s="12"/>
      <c r="E41"/>
      <c r="F41"/>
      <c r="G41"/>
      <c r="H41"/>
      <c r="I41"/>
    </row>
    <row r="42" spans="1:9" customFormat="1" ht="12.75" x14ac:dyDescent="0.2">
      <c r="A42" s="61"/>
      <c r="B42" s="61" t="s">
        <v>123</v>
      </c>
    </row>
    <row r="43" spans="1:9" s="21" customFormat="1" ht="12.75" x14ac:dyDescent="0.2"/>
  </sheetData>
  <mergeCells count="4">
    <mergeCell ref="C1:D1"/>
    <mergeCell ref="C2:D2"/>
    <mergeCell ref="A33:D33"/>
    <mergeCell ref="A34:D34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D5" sqref="D5"/>
    </sheetView>
  </sheetViews>
  <sheetFormatPr defaultColWidth="9.140625" defaultRowHeight="12.75" x14ac:dyDescent="0.2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18.14062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3.6" customHeight="1" x14ac:dyDescent="0.3">
      <c r="A1" s="522" t="s">
        <v>486</v>
      </c>
      <c r="B1" s="522"/>
      <c r="C1" s="522"/>
      <c r="D1" s="522"/>
      <c r="E1" s="522"/>
      <c r="F1" s="522"/>
      <c r="G1" s="522"/>
      <c r="H1" s="522"/>
      <c r="I1" s="489" t="s">
        <v>94</v>
      </c>
      <c r="J1" s="489"/>
    </row>
    <row r="2" spans="1:10" ht="15" x14ac:dyDescent="0.3">
      <c r="A2" s="71" t="s">
        <v>124</v>
      </c>
      <c r="B2" s="70"/>
      <c r="C2" s="72"/>
      <c r="D2" s="72"/>
      <c r="E2" s="72"/>
      <c r="F2" s="72"/>
      <c r="G2" s="267"/>
      <c r="H2" s="267"/>
      <c r="I2" s="487" t="str">
        <f>'ფორმა N1'!M2</f>
        <v>01/01/--31/12/2023</v>
      </c>
      <c r="J2" s="487"/>
    </row>
    <row r="3" spans="1:10" ht="15" x14ac:dyDescent="0.3">
      <c r="A3" s="71"/>
      <c r="B3" s="71"/>
      <c r="C3" s="70"/>
      <c r="D3" s="70"/>
      <c r="E3" s="70"/>
      <c r="F3" s="70"/>
      <c r="G3" s="267"/>
      <c r="H3" s="267"/>
      <c r="I3" s="267"/>
    </row>
    <row r="4" spans="1:10" ht="15" x14ac:dyDescent="0.3">
      <c r="A4" s="72" t="s">
        <v>254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0" ht="15" x14ac:dyDescent="0.2">
      <c r="A7" s="262"/>
      <c r="B7" s="262"/>
      <c r="C7" s="262"/>
      <c r="D7" s="262"/>
      <c r="E7" s="262"/>
      <c r="F7" s="262"/>
      <c r="G7" s="73"/>
      <c r="H7" s="73"/>
      <c r="I7" s="73"/>
    </row>
    <row r="8" spans="1:10" ht="45" x14ac:dyDescent="0.2">
      <c r="A8" s="85" t="s">
        <v>64</v>
      </c>
      <c r="B8" s="85" t="s">
        <v>309</v>
      </c>
      <c r="C8" s="85" t="s">
        <v>310</v>
      </c>
      <c r="D8" s="85" t="s">
        <v>209</v>
      </c>
      <c r="E8" s="85" t="s">
        <v>312</v>
      </c>
      <c r="F8" s="85" t="s">
        <v>315</v>
      </c>
      <c r="G8" s="74" t="s">
        <v>10</v>
      </c>
      <c r="H8" s="74" t="s">
        <v>9</v>
      </c>
      <c r="I8" s="74" t="s">
        <v>350</v>
      </c>
      <c r="J8" s="170" t="s">
        <v>314</v>
      </c>
    </row>
    <row r="9" spans="1:10" ht="15" x14ac:dyDescent="0.2">
      <c r="A9" s="93">
        <v>1</v>
      </c>
      <c r="B9" s="93"/>
      <c r="C9" s="93"/>
      <c r="D9" s="93"/>
      <c r="E9" s="93"/>
      <c r="F9" s="93"/>
      <c r="G9" s="4"/>
      <c r="H9" s="4"/>
      <c r="I9" s="4"/>
      <c r="J9" s="170" t="s">
        <v>0</v>
      </c>
    </row>
    <row r="10" spans="1:10" ht="15" x14ac:dyDescent="0.2">
      <c r="A10" s="93">
        <v>2</v>
      </c>
      <c r="B10" s="93"/>
      <c r="C10" s="93"/>
      <c r="D10" s="93"/>
      <c r="E10" s="93"/>
      <c r="F10" s="93"/>
      <c r="G10" s="4"/>
      <c r="H10" s="4"/>
      <c r="I10" s="4"/>
    </row>
    <row r="11" spans="1:10" ht="15" x14ac:dyDescent="0.2">
      <c r="A11" s="93">
        <v>3</v>
      </c>
      <c r="B11" s="82"/>
      <c r="C11" s="82"/>
      <c r="D11" s="82"/>
      <c r="E11" s="82"/>
      <c r="F11" s="93"/>
      <c r="G11" s="4"/>
      <c r="H11" s="4"/>
      <c r="I11" s="4"/>
    </row>
    <row r="12" spans="1:10" ht="15" x14ac:dyDescent="0.2">
      <c r="A12" s="93">
        <v>4</v>
      </c>
      <c r="B12" s="82"/>
      <c r="C12" s="82"/>
      <c r="D12" s="82"/>
      <c r="E12" s="82"/>
      <c r="F12" s="93"/>
      <c r="G12" s="4"/>
      <c r="H12" s="4"/>
      <c r="I12" s="4"/>
    </row>
    <row r="13" spans="1:10" ht="15" x14ac:dyDescent="0.2">
      <c r="A13" s="93">
        <v>5</v>
      </c>
      <c r="B13" s="82"/>
      <c r="C13" s="82"/>
      <c r="D13" s="82"/>
      <c r="E13" s="82"/>
      <c r="F13" s="93"/>
      <c r="G13" s="4"/>
      <c r="H13" s="4"/>
      <c r="I13" s="4"/>
    </row>
    <row r="14" spans="1:10" ht="15" x14ac:dyDescent="0.2">
      <c r="A14" s="93">
        <v>6</v>
      </c>
      <c r="B14" s="82"/>
      <c r="C14" s="82"/>
      <c r="D14" s="82"/>
      <c r="E14" s="82"/>
      <c r="F14" s="93"/>
      <c r="G14" s="4"/>
      <c r="H14" s="4"/>
      <c r="I14" s="4"/>
    </row>
    <row r="15" spans="1:10" ht="15" x14ac:dyDescent="0.2">
      <c r="A15" s="93">
        <v>7</v>
      </c>
      <c r="B15" s="82"/>
      <c r="C15" s="82"/>
      <c r="D15" s="82"/>
      <c r="E15" s="82"/>
      <c r="F15" s="93"/>
      <c r="G15" s="4"/>
      <c r="H15" s="4"/>
      <c r="I15" s="4"/>
    </row>
    <row r="16" spans="1:10" ht="15" x14ac:dyDescent="0.2">
      <c r="A16" s="93">
        <v>8</v>
      </c>
      <c r="B16" s="82"/>
      <c r="C16" s="82"/>
      <c r="D16" s="82"/>
      <c r="E16" s="82"/>
      <c r="F16" s="93"/>
      <c r="G16" s="4"/>
      <c r="H16" s="4"/>
      <c r="I16" s="4"/>
    </row>
    <row r="17" spans="1:9" ht="15" x14ac:dyDescent="0.2">
      <c r="A17" s="93">
        <v>9</v>
      </c>
      <c r="B17" s="82"/>
      <c r="C17" s="82"/>
      <c r="D17" s="82"/>
      <c r="E17" s="82"/>
      <c r="F17" s="93"/>
      <c r="G17" s="4"/>
      <c r="H17" s="4"/>
      <c r="I17" s="4"/>
    </row>
    <row r="18" spans="1:9" ht="15" x14ac:dyDescent="0.2">
      <c r="A18" s="93">
        <v>10</v>
      </c>
      <c r="B18" s="82"/>
      <c r="C18" s="82"/>
      <c r="D18" s="82"/>
      <c r="E18" s="82"/>
      <c r="F18" s="93"/>
      <c r="G18" s="4"/>
      <c r="H18" s="4"/>
      <c r="I18" s="4"/>
    </row>
    <row r="19" spans="1:9" ht="15" x14ac:dyDescent="0.2">
      <c r="A19" s="93">
        <v>11</v>
      </c>
      <c r="B19" s="82"/>
      <c r="C19" s="82"/>
      <c r="D19" s="82"/>
      <c r="E19" s="82"/>
      <c r="F19" s="93"/>
      <c r="G19" s="4"/>
      <c r="H19" s="4"/>
      <c r="I19" s="4"/>
    </row>
    <row r="20" spans="1:9" ht="15" x14ac:dyDescent="0.2">
      <c r="A20" s="93">
        <v>12</v>
      </c>
      <c r="B20" s="82"/>
      <c r="C20" s="82"/>
      <c r="D20" s="82"/>
      <c r="E20" s="82"/>
      <c r="F20" s="93"/>
      <c r="G20" s="4"/>
      <c r="H20" s="4"/>
      <c r="I20" s="4"/>
    </row>
    <row r="21" spans="1:9" ht="15" x14ac:dyDescent="0.2">
      <c r="A21" s="93">
        <v>13</v>
      </c>
      <c r="B21" s="82"/>
      <c r="C21" s="82"/>
      <c r="D21" s="82"/>
      <c r="E21" s="82"/>
      <c r="F21" s="93"/>
      <c r="G21" s="4"/>
      <c r="H21" s="4"/>
      <c r="I21" s="4"/>
    </row>
    <row r="22" spans="1:9" ht="15" x14ac:dyDescent="0.2">
      <c r="A22" s="93">
        <v>14</v>
      </c>
      <c r="B22" s="82"/>
      <c r="C22" s="82"/>
      <c r="D22" s="82"/>
      <c r="E22" s="82"/>
      <c r="F22" s="93"/>
      <c r="G22" s="4"/>
      <c r="H22" s="4"/>
      <c r="I22" s="4"/>
    </row>
    <row r="23" spans="1:9" ht="15" x14ac:dyDescent="0.2">
      <c r="A23" s="93">
        <v>15</v>
      </c>
      <c r="B23" s="82"/>
      <c r="C23" s="82"/>
      <c r="D23" s="82"/>
      <c r="E23" s="82"/>
      <c r="F23" s="93"/>
      <c r="G23" s="4"/>
      <c r="H23" s="4"/>
      <c r="I23" s="4"/>
    </row>
    <row r="24" spans="1:9" ht="15" x14ac:dyDescent="0.2">
      <c r="A24" s="82" t="s">
        <v>256</v>
      </c>
      <c r="B24" s="82"/>
      <c r="C24" s="82"/>
      <c r="D24" s="82"/>
      <c r="E24" s="82"/>
      <c r="F24" s="93"/>
      <c r="G24" s="4"/>
      <c r="H24" s="4"/>
      <c r="I24" s="4"/>
    </row>
    <row r="25" spans="1:9" ht="15" x14ac:dyDescent="0.3">
      <c r="A25" s="82"/>
      <c r="B25" s="94"/>
      <c r="C25" s="94"/>
      <c r="D25" s="94"/>
      <c r="E25" s="94"/>
      <c r="F25" s="82" t="s">
        <v>385</v>
      </c>
      <c r="G25" s="81">
        <f>SUM(G9:G24)</f>
        <v>0</v>
      </c>
      <c r="H25" s="81">
        <f>SUM(H9:H24)</f>
        <v>0</v>
      </c>
      <c r="I25" s="81">
        <f>SUM(I9:I24)</f>
        <v>0</v>
      </c>
    </row>
    <row r="26" spans="1:9" ht="15" x14ac:dyDescent="0.3">
      <c r="A26" s="168"/>
      <c r="B26" s="168"/>
      <c r="C26" s="168"/>
      <c r="D26" s="168"/>
      <c r="E26" s="168"/>
      <c r="F26" s="168"/>
      <c r="G26" s="168"/>
      <c r="H26" s="145"/>
      <c r="I26" s="145"/>
    </row>
    <row r="27" spans="1:9" ht="15" x14ac:dyDescent="0.3">
      <c r="A27" s="510" t="s">
        <v>468</v>
      </c>
      <c r="B27" s="510"/>
      <c r="C27" s="510"/>
      <c r="D27" s="510"/>
      <c r="E27" s="510"/>
      <c r="F27" s="510"/>
      <c r="G27" s="510"/>
      <c r="H27" s="510"/>
      <c r="I27" s="510"/>
    </row>
    <row r="28" spans="1:9" ht="15" x14ac:dyDescent="0.3">
      <c r="A28" s="263"/>
      <c r="B28" s="263"/>
      <c r="C28" s="168"/>
      <c r="D28" s="168"/>
      <c r="E28" s="168"/>
      <c r="F28" s="168"/>
      <c r="G28" s="168"/>
      <c r="H28" s="145"/>
      <c r="I28" s="145"/>
    </row>
    <row r="29" spans="1:9" x14ac:dyDescent="0.2">
      <c r="A29" s="312"/>
      <c r="B29" s="312"/>
      <c r="C29" s="312"/>
      <c r="D29" s="312"/>
      <c r="E29" s="312"/>
      <c r="F29" s="312"/>
      <c r="G29" s="312"/>
      <c r="H29" s="312"/>
      <c r="I29" s="312"/>
    </row>
    <row r="30" spans="1:9" ht="15" x14ac:dyDescent="0.3">
      <c r="A30" s="150" t="s">
        <v>93</v>
      </c>
      <c r="B30" s="150"/>
      <c r="C30" s="145"/>
      <c r="D30" s="145"/>
      <c r="E30" s="145"/>
      <c r="F30" s="145"/>
      <c r="G30" s="145"/>
      <c r="H30" s="145"/>
      <c r="I30" s="145"/>
    </row>
    <row r="31" spans="1:9" ht="15" x14ac:dyDescent="0.3">
      <c r="A31" s="145"/>
      <c r="B31" s="145"/>
      <c r="C31" s="145"/>
      <c r="D31" s="145"/>
      <c r="E31" s="145"/>
      <c r="F31" s="145"/>
      <c r="G31" s="145"/>
      <c r="H31" s="145"/>
      <c r="I31" s="145"/>
    </row>
    <row r="32" spans="1:9" ht="15" x14ac:dyDescent="0.3">
      <c r="A32" s="145"/>
      <c r="B32" s="145"/>
      <c r="C32" s="145"/>
      <c r="D32" s="145"/>
      <c r="E32" s="149"/>
      <c r="F32" s="149"/>
      <c r="G32" s="149"/>
      <c r="H32" s="145"/>
      <c r="I32" s="145"/>
    </row>
    <row r="33" spans="1:9" ht="15" x14ac:dyDescent="0.3">
      <c r="A33" s="150"/>
      <c r="B33" s="150"/>
      <c r="C33" s="150" t="s">
        <v>349</v>
      </c>
      <c r="D33" s="150"/>
      <c r="E33" s="150"/>
      <c r="F33" s="150"/>
      <c r="G33" s="150"/>
      <c r="H33" s="145"/>
      <c r="I33" s="145"/>
    </row>
    <row r="34" spans="1:9" ht="15" x14ac:dyDescent="0.3">
      <c r="A34" s="145"/>
      <c r="B34" s="145"/>
      <c r="C34" s="145" t="s">
        <v>348</v>
      </c>
      <c r="D34" s="145"/>
      <c r="E34" s="145"/>
      <c r="F34" s="145"/>
      <c r="G34" s="145"/>
      <c r="H34" s="145"/>
      <c r="I34" s="145"/>
    </row>
    <row r="35" spans="1:9" x14ac:dyDescent="0.2">
      <c r="A35" s="152"/>
      <c r="B35" s="152"/>
      <c r="C35" s="152" t="s">
        <v>123</v>
      </c>
      <c r="D35" s="152"/>
      <c r="E35" s="152"/>
      <c r="F35" s="152"/>
      <c r="G35" s="152"/>
    </row>
  </sheetData>
  <mergeCells count="4">
    <mergeCell ref="I1:J1"/>
    <mergeCell ref="I2:J2"/>
    <mergeCell ref="A1:H1"/>
    <mergeCell ref="A27:I2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zoomScale="80" zoomScaleSheetLayoutView="80" workbookViewId="0">
      <selection activeCell="D5" sqref="D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 x14ac:dyDescent="0.3">
      <c r="A1" s="70" t="s">
        <v>388</v>
      </c>
      <c r="B1" s="72"/>
      <c r="C1" s="72"/>
      <c r="D1" s="72"/>
      <c r="E1" s="72"/>
      <c r="F1" s="72"/>
      <c r="G1" s="489" t="s">
        <v>94</v>
      </c>
      <c r="H1" s="489"/>
      <c r="I1" s="219"/>
    </row>
    <row r="2" spans="1:9" ht="15" x14ac:dyDescent="0.3">
      <c r="A2" s="71" t="s">
        <v>124</v>
      </c>
      <c r="B2" s="72"/>
      <c r="C2" s="72"/>
      <c r="D2" s="72"/>
      <c r="E2" s="72"/>
      <c r="F2" s="72"/>
      <c r="G2" s="487" t="str">
        <f>'ფორმა N1'!M2</f>
        <v>01/01/--31/12/2023</v>
      </c>
      <c r="H2" s="487"/>
      <c r="I2" s="71"/>
    </row>
    <row r="3" spans="1:9" ht="15" x14ac:dyDescent="0.3">
      <c r="A3" s="71"/>
      <c r="B3" s="71"/>
      <c r="C3" s="71"/>
      <c r="D3" s="71"/>
      <c r="E3" s="71"/>
      <c r="F3" s="71"/>
      <c r="G3" s="206"/>
      <c r="H3" s="206"/>
      <c r="I3" s="219"/>
    </row>
    <row r="4" spans="1:9" ht="15" x14ac:dyDescent="0.3">
      <c r="A4" s="72" t="s">
        <v>254</v>
      </c>
      <c r="B4" s="72"/>
      <c r="C4" s="72"/>
      <c r="D4" s="72"/>
      <c r="E4" s="72"/>
      <c r="F4" s="72"/>
      <c r="G4" s="71"/>
      <c r="H4" s="71"/>
      <c r="I4" s="71"/>
    </row>
    <row r="5" spans="1:9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  <c r="I5" s="76"/>
    </row>
    <row r="6" spans="1:9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5" x14ac:dyDescent="0.2">
      <c r="A7" s="205"/>
      <c r="B7" s="205"/>
      <c r="C7" s="205"/>
      <c r="D7" s="205"/>
      <c r="E7" s="205"/>
      <c r="F7" s="205"/>
      <c r="G7" s="73"/>
      <c r="H7" s="73"/>
      <c r="I7" s="219"/>
    </row>
    <row r="8" spans="1:9" ht="15" customHeight="1" x14ac:dyDescent="0.2">
      <c r="A8" s="503" t="s">
        <v>64</v>
      </c>
      <c r="B8" s="505" t="s">
        <v>309</v>
      </c>
      <c r="C8" s="507" t="s">
        <v>310</v>
      </c>
      <c r="D8" s="507" t="s">
        <v>209</v>
      </c>
      <c r="E8" s="524" t="s">
        <v>413</v>
      </c>
      <c r="F8" s="525"/>
      <c r="G8" s="526"/>
      <c r="H8" s="524" t="s">
        <v>445</v>
      </c>
      <c r="I8" s="526"/>
    </row>
    <row r="9" spans="1:9" ht="25.5" x14ac:dyDescent="0.2">
      <c r="A9" s="504"/>
      <c r="B9" s="506"/>
      <c r="C9" s="508"/>
      <c r="D9" s="508"/>
      <c r="E9" s="259" t="s">
        <v>442</v>
      </c>
      <c r="F9" s="259" t="s">
        <v>443</v>
      </c>
      <c r="G9" s="259" t="s">
        <v>444</v>
      </c>
      <c r="H9" s="260" t="s">
        <v>446</v>
      </c>
      <c r="I9" s="260" t="s">
        <v>447</v>
      </c>
    </row>
    <row r="10" spans="1:9" ht="15" x14ac:dyDescent="0.2">
      <c r="A10" s="216"/>
      <c r="B10" s="217"/>
      <c r="C10" s="93"/>
      <c r="D10" s="93"/>
      <c r="E10" s="93"/>
      <c r="F10" s="93"/>
      <c r="G10" s="93"/>
      <c r="H10" s="4"/>
      <c r="I10" s="4"/>
    </row>
    <row r="11" spans="1:9" ht="15" x14ac:dyDescent="0.2">
      <c r="A11" s="216"/>
      <c r="B11" s="217"/>
      <c r="C11" s="82"/>
      <c r="D11" s="82"/>
      <c r="E11" s="82"/>
      <c r="F11" s="82"/>
      <c r="G11" s="82"/>
      <c r="H11" s="4"/>
      <c r="I11" s="4"/>
    </row>
    <row r="12" spans="1:9" ht="15" x14ac:dyDescent="0.2">
      <c r="A12" s="216"/>
      <c r="B12" s="217"/>
      <c r="C12" s="82"/>
      <c r="D12" s="82"/>
      <c r="E12" s="82"/>
      <c r="F12" s="82"/>
      <c r="G12" s="82"/>
      <c r="H12" s="4"/>
      <c r="I12" s="4"/>
    </row>
    <row r="13" spans="1:9" ht="15" x14ac:dyDescent="0.2">
      <c r="A13" s="216"/>
      <c r="B13" s="217"/>
      <c r="C13" s="82"/>
      <c r="D13" s="82"/>
      <c r="E13" s="82"/>
      <c r="F13" s="82"/>
      <c r="G13" s="82"/>
      <c r="H13" s="4"/>
      <c r="I13" s="4"/>
    </row>
    <row r="14" spans="1:9" ht="15" x14ac:dyDescent="0.2">
      <c r="A14" s="216"/>
      <c r="B14" s="217"/>
      <c r="C14" s="82"/>
      <c r="D14" s="82"/>
      <c r="E14" s="82"/>
      <c r="F14" s="82"/>
      <c r="G14" s="82"/>
      <c r="H14" s="4"/>
      <c r="I14" s="4"/>
    </row>
    <row r="15" spans="1:9" ht="15" x14ac:dyDescent="0.2">
      <c r="A15" s="216"/>
      <c r="B15" s="217"/>
      <c r="C15" s="82"/>
      <c r="D15" s="82"/>
      <c r="E15" s="82"/>
      <c r="F15" s="82"/>
      <c r="G15" s="82"/>
      <c r="H15" s="4"/>
      <c r="I15" s="4"/>
    </row>
    <row r="16" spans="1:9" ht="15" x14ac:dyDescent="0.2">
      <c r="A16" s="216"/>
      <c r="B16" s="217"/>
      <c r="C16" s="82"/>
      <c r="D16" s="82"/>
      <c r="E16" s="82"/>
      <c r="F16" s="82"/>
      <c r="G16" s="82"/>
      <c r="H16" s="4"/>
      <c r="I16" s="4"/>
    </row>
    <row r="17" spans="1:9" ht="15" x14ac:dyDescent="0.2">
      <c r="A17" s="216"/>
      <c r="B17" s="217"/>
      <c r="C17" s="82"/>
      <c r="D17" s="82"/>
      <c r="E17" s="82"/>
      <c r="F17" s="82"/>
      <c r="G17" s="82"/>
      <c r="H17" s="4"/>
      <c r="I17" s="4"/>
    </row>
    <row r="18" spans="1:9" ht="15" x14ac:dyDescent="0.2">
      <c r="A18" s="216"/>
      <c r="B18" s="217"/>
      <c r="C18" s="82"/>
      <c r="D18" s="82"/>
      <c r="E18" s="82"/>
      <c r="F18" s="82"/>
      <c r="G18" s="82"/>
      <c r="H18" s="4"/>
      <c r="I18" s="4"/>
    </row>
    <row r="19" spans="1:9" ht="15" x14ac:dyDescent="0.2">
      <c r="A19" s="216"/>
      <c r="B19" s="217"/>
      <c r="C19" s="82"/>
      <c r="D19" s="82"/>
      <c r="E19" s="82"/>
      <c r="F19" s="82"/>
      <c r="G19" s="82"/>
      <c r="H19" s="4"/>
      <c r="I19" s="4"/>
    </row>
    <row r="20" spans="1:9" ht="15" x14ac:dyDescent="0.2">
      <c r="A20" s="216"/>
      <c r="B20" s="217"/>
      <c r="C20" s="82"/>
      <c r="D20" s="82"/>
      <c r="E20" s="82"/>
      <c r="F20" s="82"/>
      <c r="G20" s="82"/>
      <c r="H20" s="4"/>
      <c r="I20" s="4"/>
    </row>
    <row r="21" spans="1:9" ht="15" x14ac:dyDescent="0.2">
      <c r="A21" s="216"/>
      <c r="B21" s="217"/>
      <c r="C21" s="82"/>
      <c r="D21" s="82"/>
      <c r="E21" s="82"/>
      <c r="F21" s="82"/>
      <c r="G21" s="82"/>
      <c r="H21" s="4"/>
      <c r="I21" s="4"/>
    </row>
    <row r="22" spans="1:9" ht="15" x14ac:dyDescent="0.2">
      <c r="A22" s="216"/>
      <c r="B22" s="217"/>
      <c r="C22" s="82"/>
      <c r="D22" s="82"/>
      <c r="E22" s="82"/>
      <c r="F22" s="82"/>
      <c r="G22" s="82"/>
      <c r="H22" s="4"/>
      <c r="I22" s="4"/>
    </row>
    <row r="23" spans="1:9" ht="15" x14ac:dyDescent="0.2">
      <c r="A23" s="216"/>
      <c r="B23" s="217"/>
      <c r="C23" s="82"/>
      <c r="D23" s="82"/>
      <c r="E23" s="82"/>
      <c r="F23" s="82"/>
      <c r="G23" s="82"/>
      <c r="H23" s="4"/>
      <c r="I23" s="4"/>
    </row>
    <row r="24" spans="1:9" ht="15" x14ac:dyDescent="0.2">
      <c r="A24" s="216"/>
      <c r="B24" s="217"/>
      <c r="C24" s="82"/>
      <c r="D24" s="82"/>
      <c r="E24" s="82"/>
      <c r="F24" s="82"/>
      <c r="G24" s="82"/>
      <c r="H24" s="4"/>
      <c r="I24" s="4"/>
    </row>
    <row r="25" spans="1:9" ht="15" x14ac:dyDescent="0.2">
      <c r="A25" s="216"/>
      <c r="B25" s="217"/>
      <c r="C25" s="82"/>
      <c r="D25" s="82"/>
      <c r="E25" s="82"/>
      <c r="F25" s="82"/>
      <c r="G25" s="82"/>
      <c r="H25" s="4"/>
      <c r="I25" s="4"/>
    </row>
    <row r="26" spans="1:9" ht="15" x14ac:dyDescent="0.2">
      <c r="A26" s="216"/>
      <c r="B26" s="217"/>
      <c r="C26" s="82"/>
      <c r="D26" s="82"/>
      <c r="E26" s="82"/>
      <c r="F26" s="82"/>
      <c r="G26" s="82"/>
      <c r="H26" s="4"/>
      <c r="I26" s="4"/>
    </row>
    <row r="27" spans="1:9" ht="15" x14ac:dyDescent="0.2">
      <c r="A27" s="216"/>
      <c r="B27" s="217"/>
      <c r="C27" s="82"/>
      <c r="D27" s="82"/>
      <c r="E27" s="82"/>
      <c r="F27" s="82"/>
      <c r="G27" s="82"/>
      <c r="H27" s="4"/>
      <c r="I27" s="4"/>
    </row>
    <row r="28" spans="1:9" ht="15" x14ac:dyDescent="0.2">
      <c r="A28" s="216"/>
      <c r="B28" s="217"/>
      <c r="C28" s="82"/>
      <c r="D28" s="82"/>
      <c r="E28" s="82"/>
      <c r="F28" s="82"/>
      <c r="G28" s="82"/>
      <c r="H28" s="4"/>
      <c r="I28" s="4"/>
    </row>
    <row r="29" spans="1:9" ht="15" x14ac:dyDescent="0.2">
      <c r="A29" s="216"/>
      <c r="B29" s="217"/>
      <c r="C29" s="82"/>
      <c r="D29" s="82"/>
      <c r="E29" s="82"/>
      <c r="F29" s="82"/>
      <c r="G29" s="82"/>
      <c r="H29" s="4"/>
      <c r="I29" s="4"/>
    </row>
    <row r="30" spans="1:9" ht="15" x14ac:dyDescent="0.2">
      <c r="A30" s="216"/>
      <c r="B30" s="217"/>
      <c r="C30" s="82"/>
      <c r="D30" s="82"/>
      <c r="E30" s="82"/>
      <c r="F30" s="82"/>
      <c r="G30" s="82"/>
      <c r="H30" s="4"/>
      <c r="I30" s="4"/>
    </row>
    <row r="31" spans="1:9" ht="15" x14ac:dyDescent="0.2">
      <c r="A31" s="216"/>
      <c r="B31" s="217"/>
      <c r="C31" s="82"/>
      <c r="D31" s="82"/>
      <c r="E31" s="82"/>
      <c r="F31" s="82"/>
      <c r="G31" s="82"/>
      <c r="H31" s="4"/>
      <c r="I31" s="4"/>
    </row>
    <row r="32" spans="1:9" ht="15" x14ac:dyDescent="0.2">
      <c r="A32" s="216"/>
      <c r="B32" s="217"/>
      <c r="C32" s="82"/>
      <c r="D32" s="82"/>
      <c r="E32" s="82"/>
      <c r="F32" s="82"/>
      <c r="G32" s="82"/>
      <c r="H32" s="4"/>
      <c r="I32" s="4"/>
    </row>
    <row r="33" spans="1:9" ht="15" x14ac:dyDescent="0.2">
      <c r="A33" s="216"/>
      <c r="B33" s="217"/>
      <c r="C33" s="82"/>
      <c r="D33" s="82"/>
      <c r="E33" s="82"/>
      <c r="F33" s="82"/>
      <c r="G33" s="82"/>
      <c r="H33" s="4"/>
      <c r="I33" s="4"/>
    </row>
    <row r="34" spans="1:9" ht="15" x14ac:dyDescent="0.3">
      <c r="A34" s="216"/>
      <c r="B34" s="218"/>
      <c r="C34" s="94"/>
      <c r="D34" s="94"/>
      <c r="E34" s="94"/>
      <c r="F34" s="94"/>
      <c r="G34" s="94" t="s">
        <v>308</v>
      </c>
      <c r="H34" s="81">
        <f>SUM(H9:H33)</f>
        <v>0</v>
      </c>
      <c r="I34" s="81">
        <f>SUM(I9:I33)</f>
        <v>0</v>
      </c>
    </row>
    <row r="35" spans="1:9" ht="15" x14ac:dyDescent="0.3">
      <c r="A35" s="41"/>
      <c r="B35" s="41"/>
      <c r="C35" s="41"/>
      <c r="D35" s="41"/>
      <c r="E35" s="41"/>
      <c r="F35" s="41"/>
      <c r="G35" s="2"/>
      <c r="H35" s="2"/>
    </row>
    <row r="36" spans="1:9" ht="15" x14ac:dyDescent="0.3">
      <c r="A36" s="523" t="s">
        <v>469</v>
      </c>
      <c r="B36" s="523"/>
      <c r="C36" s="523"/>
      <c r="D36" s="523"/>
      <c r="E36" s="523"/>
      <c r="F36" s="523"/>
      <c r="G36" s="523"/>
      <c r="H36" s="523"/>
      <c r="I36" s="523"/>
    </row>
    <row r="37" spans="1:9" ht="15" x14ac:dyDescent="0.3">
      <c r="A37" s="162"/>
      <c r="B37" s="41"/>
      <c r="C37" s="41"/>
      <c r="D37" s="41"/>
      <c r="E37" s="41"/>
      <c r="F37" s="41"/>
      <c r="G37" s="2"/>
      <c r="H37" s="2"/>
    </row>
    <row r="38" spans="1:9" x14ac:dyDescent="0.2">
      <c r="A38" s="21"/>
      <c r="B38" s="21"/>
      <c r="C38" s="21"/>
      <c r="D38" s="21"/>
      <c r="E38" s="21"/>
      <c r="F38" s="21"/>
      <c r="G38" s="21"/>
      <c r="H38" s="21"/>
    </row>
    <row r="39" spans="1:9" ht="15" x14ac:dyDescent="0.3">
      <c r="A39" s="65" t="s">
        <v>93</v>
      </c>
      <c r="B39" s="2"/>
      <c r="C39" s="2"/>
      <c r="D39" s="2"/>
      <c r="E39" s="2"/>
      <c r="F39" s="2"/>
      <c r="G39" s="2"/>
      <c r="H39" s="2"/>
    </row>
    <row r="40" spans="1:9" ht="15" x14ac:dyDescent="0.3">
      <c r="A40" s="2"/>
      <c r="B40" s="2"/>
      <c r="C40" s="2"/>
      <c r="D40" s="2"/>
      <c r="E40" s="2"/>
      <c r="F40" s="2"/>
      <c r="G40" s="2"/>
      <c r="H40" s="2"/>
    </row>
    <row r="41" spans="1:9" ht="15" x14ac:dyDescent="0.3">
      <c r="A41" s="2"/>
      <c r="B41" s="2"/>
      <c r="C41" s="2"/>
      <c r="D41" s="2"/>
      <c r="E41" s="2"/>
      <c r="F41" s="2"/>
      <c r="G41" s="2"/>
      <c r="H41" s="12"/>
    </row>
    <row r="42" spans="1:9" ht="15" x14ac:dyDescent="0.3">
      <c r="A42" s="65"/>
      <c r="B42" s="65" t="s">
        <v>251</v>
      </c>
      <c r="C42" s="65"/>
      <c r="D42" s="65"/>
      <c r="E42" s="65"/>
      <c r="F42" s="65"/>
      <c r="G42" s="2"/>
      <c r="H42" s="12"/>
    </row>
    <row r="43" spans="1:9" ht="15" x14ac:dyDescent="0.3">
      <c r="A43" s="2"/>
      <c r="B43" s="2" t="s">
        <v>250</v>
      </c>
      <c r="C43" s="2"/>
      <c r="D43" s="2"/>
      <c r="E43" s="2"/>
      <c r="F43" s="2"/>
      <c r="G43" s="2"/>
      <c r="H43" s="12"/>
    </row>
    <row r="44" spans="1:9" x14ac:dyDescent="0.2">
      <c r="A44" s="61"/>
      <c r="B44" s="61" t="s">
        <v>123</v>
      </c>
      <c r="C44" s="61"/>
      <c r="D44" s="61"/>
      <c r="E44" s="61"/>
      <c r="F44" s="61"/>
    </row>
  </sheetData>
  <mergeCells count="9">
    <mergeCell ref="G1:H1"/>
    <mergeCell ref="G2:H2"/>
    <mergeCell ref="A36:I36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80" zoomScaleSheetLayoutView="80" workbookViewId="0">
      <selection activeCell="D5" sqref="D5"/>
    </sheetView>
  </sheetViews>
  <sheetFormatPr defaultColWidth="9.140625" defaultRowHeight="12.75" x14ac:dyDescent="0.2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 x14ac:dyDescent="0.3">
      <c r="A1" s="527" t="s">
        <v>488</v>
      </c>
      <c r="B1" s="527"/>
      <c r="C1" s="527"/>
      <c r="D1" s="527"/>
      <c r="E1" s="527"/>
      <c r="F1" s="527"/>
      <c r="G1" s="489" t="s">
        <v>94</v>
      </c>
      <c r="H1" s="489"/>
    </row>
    <row r="2" spans="1:10" ht="15" x14ac:dyDescent="0.3">
      <c r="A2" s="71" t="s">
        <v>124</v>
      </c>
      <c r="B2" s="70"/>
      <c r="C2" s="72"/>
      <c r="D2" s="72"/>
      <c r="E2" s="72"/>
      <c r="F2" s="72"/>
      <c r="G2" s="487" t="str">
        <f>'ფორმა N1'!M2</f>
        <v>01/01/--31/12/2023</v>
      </c>
      <c r="H2" s="487"/>
    </row>
    <row r="3" spans="1:10" ht="15" x14ac:dyDescent="0.3">
      <c r="A3" s="71"/>
      <c r="B3" s="71"/>
      <c r="C3" s="71"/>
      <c r="D3" s="71"/>
      <c r="E3" s="71"/>
      <c r="F3" s="71"/>
      <c r="G3" s="206"/>
      <c r="H3" s="206"/>
    </row>
    <row r="4" spans="1:10" ht="15" x14ac:dyDescent="0.3">
      <c r="A4" s="72" t="s">
        <v>254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05"/>
      <c r="B7" s="205"/>
      <c r="C7" s="205"/>
      <c r="D7" s="205"/>
      <c r="E7" s="205"/>
      <c r="F7" s="205"/>
      <c r="G7" s="73"/>
      <c r="H7" s="73"/>
    </row>
    <row r="8" spans="1:10" ht="30" x14ac:dyDescent="0.2">
      <c r="A8" s="85" t="s">
        <v>64</v>
      </c>
      <c r="B8" s="85" t="s">
        <v>309</v>
      </c>
      <c r="C8" s="85" t="s">
        <v>310</v>
      </c>
      <c r="D8" s="85" t="s">
        <v>209</v>
      </c>
      <c r="E8" s="85" t="s">
        <v>315</v>
      </c>
      <c r="F8" s="85" t="s">
        <v>311</v>
      </c>
      <c r="G8" s="74" t="s">
        <v>10</v>
      </c>
      <c r="H8" s="74" t="s">
        <v>9</v>
      </c>
      <c r="J8" s="170" t="s">
        <v>314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170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313</v>
      </c>
      <c r="G34" s="81">
        <f>SUM(G9:G33)</f>
        <v>0</v>
      </c>
      <c r="H34" s="81">
        <f>SUM(H9:H33)</f>
        <v>0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5"/>
      <c r="I35" s="145"/>
    </row>
    <row r="36" spans="1:9" ht="15" x14ac:dyDescent="0.3">
      <c r="A36" s="510" t="s">
        <v>470</v>
      </c>
      <c r="B36" s="510"/>
      <c r="C36" s="510"/>
      <c r="D36" s="510"/>
      <c r="E36" s="510"/>
      <c r="F36" s="510"/>
      <c r="G36" s="510"/>
      <c r="H36" s="510"/>
      <c r="I36" s="145"/>
    </row>
    <row r="37" spans="1:9" ht="15" x14ac:dyDescent="0.3">
      <c r="A37" s="169"/>
      <c r="B37" s="169"/>
      <c r="C37" s="168"/>
      <c r="D37" s="168"/>
      <c r="E37" s="168"/>
      <c r="F37" s="168"/>
      <c r="G37" s="168"/>
      <c r="H37" s="145"/>
      <c r="I37" s="145"/>
    </row>
    <row r="38" spans="1:9" ht="15" x14ac:dyDescent="0.3">
      <c r="A38" s="169"/>
      <c r="B38" s="169"/>
      <c r="C38" s="145"/>
      <c r="D38" s="145"/>
      <c r="E38" s="145"/>
      <c r="F38" s="145"/>
      <c r="G38" s="145"/>
      <c r="H38" s="145"/>
      <c r="I38" s="145"/>
    </row>
    <row r="39" spans="1:9" x14ac:dyDescent="0.2">
      <c r="A39" s="167"/>
      <c r="B39" s="167"/>
      <c r="C39" s="167"/>
      <c r="D39" s="167"/>
      <c r="E39" s="167"/>
      <c r="F39" s="167"/>
      <c r="G39" s="167"/>
      <c r="H39" s="167"/>
      <c r="I39" s="167"/>
    </row>
    <row r="40" spans="1:9" ht="15" x14ac:dyDescent="0.3">
      <c r="A40" s="150" t="s">
        <v>93</v>
      </c>
      <c r="B40" s="150"/>
      <c r="C40" s="145"/>
      <c r="D40" s="145"/>
      <c r="E40" s="145"/>
      <c r="F40" s="145"/>
      <c r="G40" s="145"/>
      <c r="H40" s="145"/>
      <c r="I40" s="145"/>
    </row>
    <row r="41" spans="1:9" ht="15" x14ac:dyDescent="0.3">
      <c r="A41" s="145"/>
      <c r="B41" s="145"/>
      <c r="C41" s="145"/>
      <c r="D41" s="145"/>
      <c r="E41" s="145"/>
      <c r="F41" s="145"/>
      <c r="G41" s="145"/>
      <c r="H41" s="145"/>
      <c r="I41" s="145"/>
    </row>
    <row r="42" spans="1:9" ht="15" x14ac:dyDescent="0.3">
      <c r="A42" s="145"/>
      <c r="B42" s="145"/>
      <c r="C42" s="145"/>
      <c r="D42" s="145"/>
      <c r="E42" s="145"/>
      <c r="F42" s="145"/>
      <c r="G42" s="145"/>
      <c r="H42" s="145"/>
      <c r="I42" s="151"/>
    </row>
    <row r="43" spans="1:9" ht="15" x14ac:dyDescent="0.3">
      <c r="A43" s="150"/>
      <c r="B43" s="150"/>
      <c r="C43" s="150" t="s">
        <v>370</v>
      </c>
      <c r="D43" s="150"/>
      <c r="E43" s="168"/>
      <c r="F43" s="150"/>
      <c r="G43" s="150"/>
      <c r="H43" s="145"/>
      <c r="I43" s="151"/>
    </row>
    <row r="44" spans="1:9" ht="15" x14ac:dyDescent="0.3">
      <c r="A44" s="145"/>
      <c r="B44" s="145"/>
      <c r="C44" s="145" t="s">
        <v>250</v>
      </c>
      <c r="D44" s="145"/>
      <c r="E44" s="145"/>
      <c r="F44" s="145"/>
      <c r="G44" s="145"/>
      <c r="H44" s="145"/>
      <c r="I44" s="151"/>
    </row>
    <row r="45" spans="1:9" x14ac:dyDescent="0.2">
      <c r="A45" s="152"/>
      <c r="B45" s="152"/>
      <c r="C45" s="152" t="s">
        <v>123</v>
      </c>
      <c r="D45" s="152"/>
      <c r="E45" s="152"/>
      <c r="F45" s="152"/>
      <c r="G45" s="152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view="pageBreakPreview" zoomScale="80" zoomScaleSheetLayoutView="80" workbookViewId="0">
      <selection activeCell="D6" sqref="D6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14" t="s">
        <v>389</v>
      </c>
      <c r="B2" s="514"/>
      <c r="C2" s="514"/>
      <c r="D2" s="514"/>
      <c r="E2" s="264"/>
      <c r="F2" s="72"/>
      <c r="G2" s="72"/>
      <c r="H2" s="72"/>
      <c r="I2" s="72"/>
      <c r="J2" s="267"/>
      <c r="K2" s="266"/>
      <c r="L2" s="266" t="s">
        <v>94</v>
      </c>
    </row>
    <row r="3" spans="1:12" ht="15" x14ac:dyDescent="0.3">
      <c r="A3" s="71" t="s">
        <v>124</v>
      </c>
      <c r="B3" s="70"/>
      <c r="C3" s="72"/>
      <c r="D3" s="72"/>
      <c r="E3" s="72"/>
      <c r="F3" s="72"/>
      <c r="G3" s="72"/>
      <c r="H3" s="72"/>
      <c r="I3" s="72"/>
      <c r="J3" s="267"/>
      <c r="K3" s="487" t="str">
        <f>'ფორმა N1'!M2</f>
        <v>01/01/--31/12/2023</v>
      </c>
      <c r="L3" s="487"/>
    </row>
    <row r="4" spans="1:12" ht="15" x14ac:dyDescent="0.3">
      <c r="A4" s="71"/>
      <c r="B4" s="71"/>
      <c r="C4" s="70"/>
      <c r="D4" s="70"/>
      <c r="E4" s="70"/>
      <c r="F4" s="70"/>
      <c r="G4" s="70"/>
      <c r="H4" s="70"/>
      <c r="I4" s="70"/>
      <c r="J4" s="267"/>
      <c r="K4" s="267"/>
      <c r="L4" s="267"/>
    </row>
    <row r="5" spans="1:12" ht="15" x14ac:dyDescent="0.3">
      <c r="A5" s="72" t="s">
        <v>254</v>
      </c>
      <c r="B5" s="72"/>
      <c r="C5" s="72"/>
      <c r="D5" s="72"/>
      <c r="E5" s="72"/>
      <c r="F5" s="72"/>
      <c r="G5" s="72"/>
      <c r="H5" s="72"/>
      <c r="I5" s="72"/>
      <c r="J5" s="71"/>
      <c r="K5" s="71"/>
      <c r="L5" s="71"/>
    </row>
    <row r="6" spans="1:12" ht="15" x14ac:dyDescent="0.3">
      <c r="A6" s="75">
        <f>'ფორმა N1'!D4</f>
        <v>0</v>
      </c>
      <c r="B6" s="75"/>
      <c r="C6" s="75"/>
      <c r="D6" s="75" t="s">
        <v>713</v>
      </c>
      <c r="E6" s="75"/>
      <c r="F6" s="75"/>
      <c r="G6" s="75"/>
      <c r="H6" s="75"/>
      <c r="I6" s="75"/>
      <c r="J6" s="76"/>
      <c r="K6" s="76"/>
    </row>
    <row r="7" spans="1:12" ht="15" x14ac:dyDescent="0.3">
      <c r="A7" s="72"/>
      <c r="B7" s="72"/>
      <c r="C7" s="72"/>
      <c r="D7" s="72"/>
      <c r="E7" s="72"/>
      <c r="F7" s="72"/>
      <c r="G7" s="72"/>
      <c r="H7" s="72"/>
      <c r="I7" s="72"/>
      <c r="J7" s="71"/>
      <c r="K7" s="71"/>
      <c r="L7" s="71"/>
    </row>
    <row r="8" spans="1:12" ht="15" x14ac:dyDescent="0.2">
      <c r="A8" s="262"/>
      <c r="B8" s="262"/>
      <c r="C8" s="262"/>
      <c r="D8" s="262"/>
      <c r="E8" s="262"/>
      <c r="F8" s="262"/>
      <c r="G8" s="262"/>
      <c r="H8" s="262"/>
      <c r="I8" s="262"/>
      <c r="J8" s="73"/>
      <c r="K8" s="73"/>
      <c r="L8" s="73"/>
    </row>
    <row r="9" spans="1:12" ht="45" x14ac:dyDescent="0.2">
      <c r="A9" s="85" t="s">
        <v>64</v>
      </c>
      <c r="B9" s="85" t="s">
        <v>390</v>
      </c>
      <c r="C9" s="85" t="s">
        <v>391</v>
      </c>
      <c r="D9" s="85" t="s">
        <v>392</v>
      </c>
      <c r="E9" s="85" t="s">
        <v>393</v>
      </c>
      <c r="F9" s="85" t="s">
        <v>394</v>
      </c>
      <c r="G9" s="85" t="s">
        <v>395</v>
      </c>
      <c r="H9" s="85" t="s">
        <v>416</v>
      </c>
      <c r="I9" s="85" t="s">
        <v>396</v>
      </c>
      <c r="J9" s="85" t="s">
        <v>397</v>
      </c>
      <c r="K9" s="85" t="s">
        <v>398</v>
      </c>
      <c r="L9" s="85" t="s">
        <v>293</v>
      </c>
    </row>
    <row r="10" spans="1:12" ht="15" x14ac:dyDescent="0.2">
      <c r="A10" s="93">
        <v>1</v>
      </c>
      <c r="B10" s="358"/>
      <c r="C10" s="93"/>
      <c r="D10" s="93"/>
      <c r="E10" s="93"/>
      <c r="F10" s="93"/>
      <c r="G10" s="93"/>
      <c r="H10" s="93"/>
      <c r="I10" s="93"/>
      <c r="J10" s="4"/>
      <c r="K10" s="4"/>
      <c r="L10" s="93"/>
    </row>
    <row r="11" spans="1:12" ht="15" x14ac:dyDescent="0.2">
      <c r="A11" s="93">
        <v>2</v>
      </c>
      <c r="B11" s="358"/>
      <c r="C11" s="93"/>
      <c r="D11" s="93"/>
      <c r="E11" s="93"/>
      <c r="F11" s="93"/>
      <c r="G11" s="93"/>
      <c r="H11" s="93"/>
      <c r="I11" s="93"/>
      <c r="J11" s="4"/>
      <c r="K11" s="4"/>
      <c r="L11" s="93"/>
    </row>
    <row r="12" spans="1:12" ht="15" x14ac:dyDescent="0.2">
      <c r="A12" s="93">
        <v>3</v>
      </c>
      <c r="B12" s="358"/>
      <c r="C12" s="82"/>
      <c r="D12" s="82"/>
      <c r="E12" s="82"/>
      <c r="F12" s="82"/>
      <c r="G12" s="82"/>
      <c r="H12" s="82"/>
      <c r="I12" s="82"/>
      <c r="J12" s="4"/>
      <c r="K12" s="4"/>
      <c r="L12" s="82"/>
    </row>
    <row r="13" spans="1:12" ht="15" x14ac:dyDescent="0.2">
      <c r="A13" s="93">
        <v>4</v>
      </c>
      <c r="B13" s="358"/>
      <c r="C13" s="82"/>
      <c r="D13" s="82"/>
      <c r="E13" s="82"/>
      <c r="F13" s="82"/>
      <c r="G13" s="82"/>
      <c r="H13" s="82"/>
      <c r="I13" s="82"/>
      <c r="J13" s="4"/>
      <c r="K13" s="4"/>
      <c r="L13" s="82"/>
    </row>
    <row r="14" spans="1:12" ht="15" x14ac:dyDescent="0.2">
      <c r="A14" s="93">
        <v>5</v>
      </c>
      <c r="B14" s="358"/>
      <c r="C14" s="82"/>
      <c r="D14" s="82"/>
      <c r="E14" s="82"/>
      <c r="F14" s="82"/>
      <c r="G14" s="82"/>
      <c r="H14" s="82"/>
      <c r="I14" s="82"/>
      <c r="J14" s="4"/>
      <c r="K14" s="4"/>
      <c r="L14" s="82"/>
    </row>
    <row r="15" spans="1:12" ht="15" x14ac:dyDescent="0.2">
      <c r="A15" s="93">
        <v>6</v>
      </c>
      <c r="B15" s="358"/>
      <c r="C15" s="82"/>
      <c r="D15" s="82"/>
      <c r="E15" s="82"/>
      <c r="F15" s="82"/>
      <c r="G15" s="82"/>
      <c r="H15" s="82"/>
      <c r="I15" s="82"/>
      <c r="J15" s="4"/>
      <c r="K15" s="4"/>
      <c r="L15" s="82"/>
    </row>
    <row r="16" spans="1:12" ht="15" x14ac:dyDescent="0.2">
      <c r="A16" s="93">
        <v>7</v>
      </c>
      <c r="B16" s="358"/>
      <c r="C16" s="82"/>
      <c r="D16" s="82"/>
      <c r="E16" s="82"/>
      <c r="F16" s="82"/>
      <c r="G16" s="82"/>
      <c r="H16" s="82"/>
      <c r="I16" s="82"/>
      <c r="J16" s="4"/>
      <c r="K16" s="4"/>
      <c r="L16" s="82"/>
    </row>
    <row r="17" spans="1:12" ht="15" x14ac:dyDescent="0.2">
      <c r="A17" s="93">
        <v>8</v>
      </c>
      <c r="B17" s="358"/>
      <c r="C17" s="82"/>
      <c r="D17" s="82"/>
      <c r="E17" s="82"/>
      <c r="F17" s="82"/>
      <c r="G17" s="82"/>
      <c r="H17" s="82"/>
      <c r="I17" s="82"/>
      <c r="J17" s="4"/>
      <c r="K17" s="4"/>
      <c r="L17" s="82"/>
    </row>
    <row r="18" spans="1:12" ht="15" x14ac:dyDescent="0.2">
      <c r="A18" s="93">
        <v>9</v>
      </c>
      <c r="B18" s="358"/>
      <c r="C18" s="82"/>
      <c r="D18" s="82"/>
      <c r="E18" s="82"/>
      <c r="F18" s="82"/>
      <c r="G18" s="82"/>
      <c r="H18" s="82"/>
      <c r="I18" s="82"/>
      <c r="J18" s="4"/>
      <c r="K18" s="4"/>
      <c r="L18" s="82"/>
    </row>
    <row r="19" spans="1:12" ht="15" x14ac:dyDescent="0.2">
      <c r="A19" s="93">
        <v>10</v>
      </c>
      <c r="B19" s="358"/>
      <c r="C19" s="82"/>
      <c r="D19" s="82"/>
      <c r="E19" s="82"/>
      <c r="F19" s="82"/>
      <c r="G19" s="82"/>
      <c r="H19" s="82"/>
      <c r="I19" s="82"/>
      <c r="J19" s="4"/>
      <c r="K19" s="4"/>
      <c r="L19" s="82"/>
    </row>
    <row r="20" spans="1:12" ht="15" x14ac:dyDescent="0.2">
      <c r="A20" s="93">
        <v>11</v>
      </c>
      <c r="B20" s="358"/>
      <c r="C20" s="82"/>
      <c r="D20" s="82"/>
      <c r="E20" s="82"/>
      <c r="F20" s="82"/>
      <c r="G20" s="82"/>
      <c r="H20" s="82"/>
      <c r="I20" s="82"/>
      <c r="J20" s="4"/>
      <c r="K20" s="4"/>
      <c r="L20" s="82"/>
    </row>
    <row r="21" spans="1:12" ht="15" x14ac:dyDescent="0.2">
      <c r="A21" s="93">
        <v>12</v>
      </c>
      <c r="B21" s="358"/>
      <c r="C21" s="82"/>
      <c r="D21" s="82"/>
      <c r="E21" s="82"/>
      <c r="F21" s="82"/>
      <c r="G21" s="82"/>
      <c r="H21" s="82"/>
      <c r="I21" s="82"/>
      <c r="J21" s="4"/>
      <c r="K21" s="4"/>
      <c r="L21" s="82"/>
    </row>
    <row r="22" spans="1:12" ht="15" x14ac:dyDescent="0.2">
      <c r="A22" s="93">
        <v>13</v>
      </c>
      <c r="B22" s="358"/>
      <c r="C22" s="82"/>
      <c r="D22" s="82"/>
      <c r="E22" s="82"/>
      <c r="F22" s="82"/>
      <c r="G22" s="82"/>
      <c r="H22" s="82"/>
      <c r="I22" s="82"/>
      <c r="J22" s="4"/>
      <c r="K22" s="4"/>
      <c r="L22" s="82"/>
    </row>
    <row r="23" spans="1:12" ht="15" x14ac:dyDescent="0.2">
      <c r="A23" s="93">
        <v>14</v>
      </c>
      <c r="B23" s="358"/>
      <c r="C23" s="82"/>
      <c r="D23" s="82"/>
      <c r="E23" s="82"/>
      <c r="F23" s="82"/>
      <c r="G23" s="82"/>
      <c r="H23" s="82"/>
      <c r="I23" s="82"/>
      <c r="J23" s="4"/>
      <c r="K23" s="4"/>
      <c r="L23" s="82"/>
    </row>
    <row r="24" spans="1:12" ht="15" x14ac:dyDescent="0.2">
      <c r="A24" s="93">
        <v>15</v>
      </c>
      <c r="B24" s="358"/>
      <c r="C24" s="82"/>
      <c r="D24" s="82"/>
      <c r="E24" s="82"/>
      <c r="F24" s="82"/>
      <c r="G24" s="82"/>
      <c r="H24" s="82"/>
      <c r="I24" s="82"/>
      <c r="J24" s="4"/>
      <c r="K24" s="4"/>
      <c r="L24" s="82"/>
    </row>
    <row r="25" spans="1:12" ht="15" x14ac:dyDescent="0.2">
      <c r="A25" s="93">
        <v>16</v>
      </c>
      <c r="B25" s="358"/>
      <c r="C25" s="82"/>
      <c r="D25" s="82"/>
      <c r="E25" s="82"/>
      <c r="F25" s="82"/>
      <c r="G25" s="82"/>
      <c r="H25" s="82"/>
      <c r="I25" s="82"/>
      <c r="J25" s="4"/>
      <c r="K25" s="4"/>
      <c r="L25" s="82"/>
    </row>
    <row r="26" spans="1:12" ht="15" x14ac:dyDescent="0.2">
      <c r="A26" s="93">
        <v>17</v>
      </c>
      <c r="B26" s="358"/>
      <c r="C26" s="82"/>
      <c r="D26" s="82"/>
      <c r="E26" s="82"/>
      <c r="F26" s="82"/>
      <c r="G26" s="82"/>
      <c r="H26" s="82"/>
      <c r="I26" s="82"/>
      <c r="J26" s="4"/>
      <c r="K26" s="4"/>
      <c r="L26" s="82"/>
    </row>
    <row r="27" spans="1:12" ht="15" x14ac:dyDescent="0.2">
      <c r="A27" s="93">
        <v>18</v>
      </c>
      <c r="B27" s="358"/>
      <c r="C27" s="82"/>
      <c r="D27" s="82"/>
      <c r="E27" s="82"/>
      <c r="F27" s="82"/>
      <c r="G27" s="82"/>
      <c r="H27" s="82"/>
      <c r="I27" s="82"/>
      <c r="J27" s="4"/>
      <c r="K27" s="4"/>
      <c r="L27" s="82"/>
    </row>
    <row r="28" spans="1:12" ht="15" x14ac:dyDescent="0.2">
      <c r="A28" s="93">
        <v>19</v>
      </c>
      <c r="B28" s="358"/>
      <c r="C28" s="82"/>
      <c r="D28" s="82"/>
      <c r="E28" s="82"/>
      <c r="F28" s="82"/>
      <c r="G28" s="82"/>
      <c r="H28" s="82"/>
      <c r="I28" s="82"/>
      <c r="J28" s="4"/>
      <c r="K28" s="4"/>
      <c r="L28" s="82"/>
    </row>
    <row r="29" spans="1:12" ht="15" x14ac:dyDescent="0.2">
      <c r="A29" s="93">
        <v>20</v>
      </c>
      <c r="B29" s="358"/>
      <c r="C29" s="82"/>
      <c r="D29" s="82"/>
      <c r="E29" s="82"/>
      <c r="F29" s="82"/>
      <c r="G29" s="82"/>
      <c r="H29" s="82"/>
      <c r="I29" s="82"/>
      <c r="J29" s="4"/>
      <c r="K29" s="4"/>
      <c r="L29" s="82"/>
    </row>
    <row r="30" spans="1:12" ht="15" x14ac:dyDescent="0.2">
      <c r="A30" s="93">
        <v>21</v>
      </c>
      <c r="B30" s="358"/>
      <c r="C30" s="82"/>
      <c r="D30" s="82"/>
      <c r="E30" s="82"/>
      <c r="F30" s="82"/>
      <c r="G30" s="82"/>
      <c r="H30" s="82"/>
      <c r="I30" s="82"/>
      <c r="J30" s="4"/>
      <c r="K30" s="4"/>
      <c r="L30" s="82"/>
    </row>
    <row r="31" spans="1:12" ht="15" x14ac:dyDescent="0.2">
      <c r="A31" s="93">
        <v>22</v>
      </c>
      <c r="B31" s="358"/>
      <c r="C31" s="82"/>
      <c r="D31" s="82"/>
      <c r="E31" s="82"/>
      <c r="F31" s="82"/>
      <c r="G31" s="82"/>
      <c r="H31" s="82"/>
      <c r="I31" s="82"/>
      <c r="J31" s="4"/>
      <c r="K31" s="4"/>
      <c r="L31" s="82"/>
    </row>
    <row r="32" spans="1:12" ht="15" x14ac:dyDescent="0.2">
      <c r="A32" s="93">
        <v>23</v>
      </c>
      <c r="B32" s="358"/>
      <c r="C32" s="82"/>
      <c r="D32" s="82"/>
      <c r="E32" s="82"/>
      <c r="F32" s="82"/>
      <c r="G32" s="82"/>
      <c r="H32" s="82"/>
      <c r="I32" s="82"/>
      <c r="J32" s="4"/>
      <c r="K32" s="4"/>
      <c r="L32" s="82"/>
    </row>
    <row r="33" spans="1:12" ht="15" x14ac:dyDescent="0.2">
      <c r="A33" s="93">
        <v>24</v>
      </c>
      <c r="B33" s="358"/>
      <c r="C33" s="82"/>
      <c r="D33" s="82"/>
      <c r="E33" s="82"/>
      <c r="F33" s="82"/>
      <c r="G33" s="82"/>
      <c r="H33" s="82"/>
      <c r="I33" s="82"/>
      <c r="J33" s="4"/>
      <c r="K33" s="4"/>
      <c r="L33" s="82"/>
    </row>
    <row r="34" spans="1:12" ht="15" x14ac:dyDescent="0.2">
      <c r="A34" s="82" t="s">
        <v>256</v>
      </c>
      <c r="B34" s="358"/>
      <c r="C34" s="82"/>
      <c r="D34" s="82"/>
      <c r="E34" s="82"/>
      <c r="F34" s="82"/>
      <c r="G34" s="82"/>
      <c r="H34" s="82"/>
      <c r="I34" s="82"/>
      <c r="J34" s="4"/>
      <c r="K34" s="4"/>
      <c r="L34" s="82"/>
    </row>
    <row r="35" spans="1:12" ht="15" x14ac:dyDescent="0.3">
      <c r="A35" s="82"/>
      <c r="B35" s="358"/>
      <c r="C35" s="94"/>
      <c r="D35" s="94"/>
      <c r="E35" s="94"/>
      <c r="F35" s="94"/>
      <c r="G35" s="82"/>
      <c r="H35" s="82"/>
      <c r="I35" s="82"/>
      <c r="J35" s="82" t="s">
        <v>399</v>
      </c>
      <c r="K35" s="81">
        <f>SUM(K10:K34)</f>
        <v>0</v>
      </c>
      <c r="L35" s="82"/>
    </row>
    <row r="36" spans="1:12" ht="15" x14ac:dyDescent="0.3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45"/>
    </row>
    <row r="37" spans="1:12" ht="26.25" customHeight="1" x14ac:dyDescent="0.2">
      <c r="A37" s="519" t="s">
        <v>501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</row>
    <row r="38" spans="1:12" ht="15" x14ac:dyDescent="0.2">
      <c r="A38" s="511" t="s">
        <v>462</v>
      </c>
      <c r="B38" s="511"/>
      <c r="C38" s="511"/>
      <c r="D38" s="511"/>
      <c r="E38" s="511"/>
      <c r="F38" s="511"/>
      <c r="G38" s="511"/>
      <c r="H38" s="511"/>
      <c r="I38" s="511"/>
      <c r="J38" s="511"/>
      <c r="K38" s="511"/>
      <c r="L38" s="511"/>
    </row>
    <row r="39" spans="1:12" ht="15" x14ac:dyDescent="0.2">
      <c r="A39" s="511" t="s">
        <v>483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511"/>
    </row>
    <row r="40" spans="1:12" ht="15" x14ac:dyDescent="0.2">
      <c r="A40" s="511" t="s">
        <v>471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</row>
    <row r="41" spans="1:12" ht="34.5" customHeight="1" x14ac:dyDescent="0.2">
      <c r="A41" s="512" t="s">
        <v>464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</row>
    <row r="42" spans="1:12" s="301" customFormat="1" ht="15" customHeight="1" x14ac:dyDescent="0.2">
      <c r="A42" s="528"/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28"/>
    </row>
    <row r="43" spans="1:12" ht="15" x14ac:dyDescent="0.3">
      <c r="A43" s="515" t="s">
        <v>93</v>
      </c>
      <c r="B43" s="515"/>
      <c r="C43" s="359"/>
      <c r="D43" s="360"/>
      <c r="E43" s="360"/>
      <c r="F43" s="359"/>
      <c r="G43" s="359"/>
      <c r="H43" s="359"/>
      <c r="I43" s="359"/>
      <c r="J43" s="359"/>
      <c r="K43" s="145"/>
    </row>
    <row r="44" spans="1:12" ht="15" x14ac:dyDescent="0.3">
      <c r="A44" s="359"/>
      <c r="B44" s="360"/>
      <c r="C44" s="359"/>
      <c r="D44" s="360"/>
      <c r="E44" s="360"/>
      <c r="F44" s="359"/>
      <c r="G44" s="359"/>
      <c r="H44" s="359"/>
      <c r="I44" s="359"/>
      <c r="J44" s="361"/>
      <c r="K44" s="145"/>
    </row>
    <row r="45" spans="1:12" ht="15" x14ac:dyDescent="0.3">
      <c r="A45" s="359"/>
      <c r="B45" s="360"/>
      <c r="C45" s="516" t="s">
        <v>248</v>
      </c>
      <c r="D45" s="516"/>
      <c r="E45" s="362"/>
      <c r="F45" s="363"/>
      <c r="G45" s="517" t="s">
        <v>400</v>
      </c>
      <c r="H45" s="517"/>
      <c r="I45" s="517"/>
      <c r="J45" s="364"/>
      <c r="K45" s="145"/>
    </row>
    <row r="46" spans="1:12" ht="15" x14ac:dyDescent="0.3">
      <c r="A46" s="359"/>
      <c r="B46" s="360"/>
      <c r="C46" s="359"/>
      <c r="D46" s="360"/>
      <c r="E46" s="360"/>
      <c r="F46" s="359"/>
      <c r="G46" s="518"/>
      <c r="H46" s="518"/>
      <c r="I46" s="518"/>
      <c r="J46" s="364"/>
      <c r="K46" s="145"/>
    </row>
    <row r="47" spans="1:12" ht="15" x14ac:dyDescent="0.3">
      <c r="A47" s="359"/>
      <c r="B47" s="360"/>
      <c r="C47" s="513" t="s">
        <v>123</v>
      </c>
      <c r="D47" s="513"/>
      <c r="E47" s="362"/>
      <c r="F47" s="363"/>
      <c r="G47" s="359"/>
      <c r="H47" s="359"/>
      <c r="I47" s="359"/>
      <c r="J47" s="359"/>
      <c r="K47" s="145"/>
    </row>
  </sheetData>
  <mergeCells count="12">
    <mergeCell ref="C47:D47"/>
    <mergeCell ref="A2:D2"/>
    <mergeCell ref="K3:L3"/>
    <mergeCell ref="A43:B43"/>
    <mergeCell ref="C45:D45"/>
    <mergeCell ref="G45:I46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B5" sqref="B5"/>
    </sheetView>
  </sheetViews>
  <sheetFormatPr defaultColWidth="9.140625" defaultRowHeight="15" x14ac:dyDescent="0.3"/>
  <cols>
    <col min="1" max="1" width="12.85546875" style="26" customWidth="1"/>
    <col min="2" max="2" width="65.5703125" style="25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0" t="s">
        <v>500</v>
      </c>
      <c r="B1" s="113"/>
      <c r="C1" s="529" t="s">
        <v>182</v>
      </c>
      <c r="D1" s="529"/>
      <c r="E1" s="99"/>
    </row>
    <row r="2" spans="1:5" x14ac:dyDescent="0.3">
      <c r="A2" s="71" t="s">
        <v>124</v>
      </c>
      <c r="B2" s="113"/>
      <c r="C2" s="72"/>
      <c r="D2" s="166" t="str">
        <f>'ფორმა N1'!M2</f>
        <v>01/01/--31/12/2023</v>
      </c>
      <c r="E2" s="99"/>
    </row>
    <row r="3" spans="1:5" x14ac:dyDescent="0.3">
      <c r="A3" s="108"/>
      <c r="B3" s="113"/>
      <c r="C3" s="72"/>
      <c r="D3" s="72"/>
      <c r="E3" s="99"/>
    </row>
    <row r="4" spans="1: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2"/>
    </row>
    <row r="5" spans="1:5" x14ac:dyDescent="0.3">
      <c r="A5" s="111">
        <f>'ფორმა N1'!D4</f>
        <v>0</v>
      </c>
      <c r="B5" s="112" t="s">
        <v>713</v>
      </c>
      <c r="C5" s="112"/>
      <c r="D5" s="56"/>
      <c r="E5" s="102"/>
    </row>
    <row r="6" spans="1:5" x14ac:dyDescent="0.3">
      <c r="A6" s="72"/>
      <c r="B6" s="71"/>
      <c r="C6" s="71"/>
      <c r="D6" s="71"/>
      <c r="E6" s="102"/>
    </row>
    <row r="7" spans="1:5" x14ac:dyDescent="0.3">
      <c r="A7" s="107"/>
      <c r="B7" s="114"/>
      <c r="C7" s="115"/>
      <c r="D7" s="115"/>
      <c r="E7" s="99"/>
    </row>
    <row r="8" spans="1:5" ht="45" x14ac:dyDescent="0.3">
      <c r="A8" s="116" t="s">
        <v>97</v>
      </c>
      <c r="B8" s="116" t="s">
        <v>174</v>
      </c>
      <c r="C8" s="116" t="s">
        <v>282</v>
      </c>
      <c r="D8" s="116" t="s">
        <v>238</v>
      </c>
      <c r="E8" s="99"/>
    </row>
    <row r="9" spans="1:5" x14ac:dyDescent="0.3">
      <c r="A9" s="46"/>
      <c r="B9" s="47"/>
      <c r="C9" s="140"/>
      <c r="D9" s="140"/>
      <c r="E9" s="99"/>
    </row>
    <row r="10" spans="1:5" x14ac:dyDescent="0.3">
      <c r="A10" s="48" t="s">
        <v>175</v>
      </c>
      <c r="B10" s="49"/>
      <c r="C10" s="117">
        <f>SUM(C11,C34)</f>
        <v>43987.85</v>
      </c>
      <c r="D10" s="117">
        <f>SUM(D11,D34)</f>
        <v>44147.58</v>
      </c>
      <c r="E10" s="99"/>
    </row>
    <row r="11" spans="1:5" x14ac:dyDescent="0.3">
      <c r="A11" s="50" t="s">
        <v>176</v>
      </c>
      <c r="B11" s="51"/>
      <c r="C11" s="80">
        <f>SUM(C12:C32)</f>
        <v>56.85</v>
      </c>
      <c r="D11" s="80">
        <f>SUM(D12:D32)</f>
        <v>216.58</v>
      </c>
      <c r="E11" s="99"/>
    </row>
    <row r="12" spans="1:5" x14ac:dyDescent="0.3">
      <c r="A12" s="54">
        <v>1110</v>
      </c>
      <c r="B12" s="53" t="s">
        <v>126</v>
      </c>
      <c r="C12" s="8"/>
      <c r="D12" s="8"/>
      <c r="E12" s="99"/>
    </row>
    <row r="13" spans="1:5" x14ac:dyDescent="0.3">
      <c r="A13" s="54">
        <v>1120</v>
      </c>
      <c r="B13" s="53" t="s">
        <v>127</v>
      </c>
      <c r="C13" s="8"/>
      <c r="D13" s="8"/>
      <c r="E13" s="99"/>
    </row>
    <row r="14" spans="1:5" x14ac:dyDescent="0.3">
      <c r="A14" s="54">
        <v>1211</v>
      </c>
      <c r="B14" s="53" t="s">
        <v>128</v>
      </c>
      <c r="C14" s="8">
        <v>56.85</v>
      </c>
      <c r="D14" s="8">
        <v>12.68</v>
      </c>
      <c r="E14" s="99"/>
    </row>
    <row r="15" spans="1:5" x14ac:dyDescent="0.3">
      <c r="A15" s="54">
        <v>1212</v>
      </c>
      <c r="B15" s="53" t="s">
        <v>129</v>
      </c>
      <c r="C15" s="8"/>
      <c r="D15" s="8"/>
      <c r="E15" s="99"/>
    </row>
    <row r="16" spans="1:5" x14ac:dyDescent="0.3">
      <c r="A16" s="54">
        <v>1213</v>
      </c>
      <c r="B16" s="53" t="s">
        <v>130</v>
      </c>
      <c r="C16" s="8"/>
      <c r="D16" s="8"/>
      <c r="E16" s="99"/>
    </row>
    <row r="17" spans="1:5" x14ac:dyDescent="0.3">
      <c r="A17" s="54">
        <v>1214</v>
      </c>
      <c r="B17" s="53" t="s">
        <v>131</v>
      </c>
      <c r="C17" s="8"/>
      <c r="D17" s="8"/>
      <c r="E17" s="99"/>
    </row>
    <row r="18" spans="1:5" x14ac:dyDescent="0.3">
      <c r="A18" s="54">
        <v>1215</v>
      </c>
      <c r="B18" s="53" t="s">
        <v>132</v>
      </c>
      <c r="C18" s="8">
        <v>0</v>
      </c>
      <c r="D18" s="8">
        <v>203.9</v>
      </c>
      <c r="E18" s="99"/>
    </row>
    <row r="19" spans="1:5" x14ac:dyDescent="0.3">
      <c r="A19" s="54">
        <v>1300</v>
      </c>
      <c r="B19" s="53" t="s">
        <v>133</v>
      </c>
      <c r="C19" s="8"/>
      <c r="D19" s="8"/>
      <c r="E19" s="99"/>
    </row>
    <row r="20" spans="1:5" x14ac:dyDescent="0.3">
      <c r="A20" s="54">
        <v>1410</v>
      </c>
      <c r="B20" s="53" t="s">
        <v>134</v>
      </c>
      <c r="C20" s="8"/>
      <c r="D20" s="8"/>
      <c r="E20" s="99"/>
    </row>
    <row r="21" spans="1:5" x14ac:dyDescent="0.3">
      <c r="A21" s="54">
        <v>1421</v>
      </c>
      <c r="B21" s="53" t="s">
        <v>135</v>
      </c>
      <c r="C21" s="8"/>
      <c r="D21" s="8"/>
      <c r="E21" s="99"/>
    </row>
    <row r="22" spans="1:5" x14ac:dyDescent="0.3">
      <c r="A22" s="54">
        <v>1422</v>
      </c>
      <c r="B22" s="53" t="s">
        <v>136</v>
      </c>
      <c r="C22" s="8"/>
      <c r="D22" s="8"/>
      <c r="E22" s="99"/>
    </row>
    <row r="23" spans="1:5" x14ac:dyDescent="0.3">
      <c r="A23" s="54">
        <v>1423</v>
      </c>
      <c r="B23" s="53" t="s">
        <v>137</v>
      </c>
      <c r="C23" s="8"/>
      <c r="D23" s="8"/>
      <c r="E23" s="99"/>
    </row>
    <row r="24" spans="1:5" x14ac:dyDescent="0.3">
      <c r="A24" s="54">
        <v>1431</v>
      </c>
      <c r="B24" s="53" t="s">
        <v>138</v>
      </c>
      <c r="C24" s="8"/>
      <c r="D24" s="8"/>
      <c r="E24" s="99"/>
    </row>
    <row r="25" spans="1:5" x14ac:dyDescent="0.3">
      <c r="A25" s="54">
        <v>1432</v>
      </c>
      <c r="B25" s="53" t="s">
        <v>139</v>
      </c>
      <c r="C25" s="8"/>
      <c r="D25" s="8"/>
      <c r="E25" s="99"/>
    </row>
    <row r="26" spans="1:5" x14ac:dyDescent="0.3">
      <c r="A26" s="54">
        <v>1433</v>
      </c>
      <c r="B26" s="53" t="s">
        <v>140</v>
      </c>
      <c r="C26" s="8"/>
      <c r="D26" s="8"/>
      <c r="E26" s="99"/>
    </row>
    <row r="27" spans="1:5" x14ac:dyDescent="0.3">
      <c r="A27" s="54">
        <v>1441</v>
      </c>
      <c r="B27" s="53" t="s">
        <v>141</v>
      </c>
      <c r="C27" s="8"/>
      <c r="D27" s="8"/>
      <c r="E27" s="99"/>
    </row>
    <row r="28" spans="1:5" x14ac:dyDescent="0.3">
      <c r="A28" s="54">
        <v>1442</v>
      </c>
      <c r="B28" s="53" t="s">
        <v>142</v>
      </c>
      <c r="C28" s="8"/>
      <c r="D28" s="8"/>
      <c r="E28" s="99"/>
    </row>
    <row r="29" spans="1:5" x14ac:dyDescent="0.3">
      <c r="A29" s="54">
        <v>1443</v>
      </c>
      <c r="B29" s="53" t="s">
        <v>143</v>
      </c>
      <c r="C29" s="8"/>
      <c r="D29" s="8"/>
      <c r="E29" s="99"/>
    </row>
    <row r="30" spans="1:5" x14ac:dyDescent="0.3">
      <c r="A30" s="54">
        <v>1444</v>
      </c>
      <c r="B30" s="53" t="s">
        <v>144</v>
      </c>
      <c r="C30" s="8"/>
      <c r="D30" s="8"/>
      <c r="E30" s="99"/>
    </row>
    <row r="31" spans="1:5" x14ac:dyDescent="0.3">
      <c r="A31" s="54">
        <v>1445</v>
      </c>
      <c r="B31" s="53" t="s">
        <v>145</v>
      </c>
      <c r="C31" s="8"/>
      <c r="D31" s="8"/>
      <c r="E31" s="99"/>
    </row>
    <row r="32" spans="1:5" x14ac:dyDescent="0.3">
      <c r="A32" s="54">
        <v>1446</v>
      </c>
      <c r="B32" s="53" t="s">
        <v>146</v>
      </c>
      <c r="C32" s="8"/>
      <c r="D32" s="8"/>
      <c r="E32" s="99"/>
    </row>
    <row r="33" spans="1:5" x14ac:dyDescent="0.3">
      <c r="A33" s="27"/>
      <c r="E33" s="99"/>
    </row>
    <row r="34" spans="1:5" x14ac:dyDescent="0.3">
      <c r="A34" s="55" t="s">
        <v>177</v>
      </c>
      <c r="B34" s="53"/>
      <c r="C34" s="80">
        <f>SUM(C35:C42)</f>
        <v>43931</v>
      </c>
      <c r="D34" s="80">
        <f>SUM(D35:D42)</f>
        <v>43931</v>
      </c>
      <c r="E34" s="99"/>
    </row>
    <row r="35" spans="1:5" x14ac:dyDescent="0.3">
      <c r="A35" s="54">
        <v>2110</v>
      </c>
      <c r="B35" s="53" t="s">
        <v>86</v>
      </c>
      <c r="C35" s="8"/>
      <c r="D35" s="8"/>
      <c r="E35" s="99"/>
    </row>
    <row r="36" spans="1:5" x14ac:dyDescent="0.3">
      <c r="A36" s="54">
        <v>2120</v>
      </c>
      <c r="B36" s="53" t="s">
        <v>147</v>
      </c>
      <c r="C36" s="8">
        <v>43931</v>
      </c>
      <c r="D36" s="8">
        <v>43931</v>
      </c>
      <c r="E36" s="99"/>
    </row>
    <row r="37" spans="1:5" x14ac:dyDescent="0.3">
      <c r="A37" s="54">
        <v>2130</v>
      </c>
      <c r="B37" s="53" t="s">
        <v>87</v>
      </c>
      <c r="C37" s="8"/>
      <c r="D37" s="8"/>
      <c r="E37" s="99"/>
    </row>
    <row r="38" spans="1:5" x14ac:dyDescent="0.3">
      <c r="A38" s="54">
        <v>2140</v>
      </c>
      <c r="B38" s="53" t="s">
        <v>358</v>
      </c>
      <c r="C38" s="8"/>
      <c r="D38" s="8"/>
      <c r="E38" s="99"/>
    </row>
    <row r="39" spans="1:5" x14ac:dyDescent="0.3">
      <c r="A39" s="54">
        <v>2150</v>
      </c>
      <c r="B39" s="53" t="s">
        <v>361</v>
      </c>
      <c r="C39" s="8"/>
      <c r="D39" s="8"/>
      <c r="E39" s="99"/>
    </row>
    <row r="40" spans="1:5" x14ac:dyDescent="0.3">
      <c r="A40" s="54">
        <v>2220</v>
      </c>
      <c r="B40" s="53" t="s">
        <v>88</v>
      </c>
      <c r="C40" s="8"/>
      <c r="D40" s="8"/>
      <c r="E40" s="99"/>
    </row>
    <row r="41" spans="1:5" x14ac:dyDescent="0.3">
      <c r="A41" s="54">
        <v>2300</v>
      </c>
      <c r="B41" s="53" t="s">
        <v>148</v>
      </c>
      <c r="C41" s="8"/>
      <c r="D41" s="8"/>
      <c r="E41" s="99"/>
    </row>
    <row r="42" spans="1:5" x14ac:dyDescent="0.3">
      <c r="A42" s="54">
        <v>2400</v>
      </c>
      <c r="B42" s="53" t="s">
        <v>149</v>
      </c>
      <c r="C42" s="8"/>
      <c r="D42" s="8"/>
      <c r="E42" s="99"/>
    </row>
    <row r="43" spans="1:5" x14ac:dyDescent="0.3">
      <c r="A43" s="28"/>
      <c r="E43" s="99"/>
    </row>
    <row r="44" spans="1:5" x14ac:dyDescent="0.3">
      <c r="A44" s="52" t="s">
        <v>181</v>
      </c>
      <c r="B44" s="53"/>
      <c r="C44" s="80">
        <f>SUM(C45,C64)</f>
        <v>0</v>
      </c>
      <c r="D44" s="80">
        <f>SUM(D45,D64)</f>
        <v>0</v>
      </c>
      <c r="E44" s="99"/>
    </row>
    <row r="45" spans="1:5" x14ac:dyDescent="0.3">
      <c r="A45" s="55" t="s">
        <v>178</v>
      </c>
      <c r="B45" s="53"/>
      <c r="C45" s="80">
        <f>SUM(C46:C61)</f>
        <v>0</v>
      </c>
      <c r="D45" s="80">
        <f>SUM(D46:D61)</f>
        <v>0</v>
      </c>
      <c r="E45" s="99"/>
    </row>
    <row r="46" spans="1:5" x14ac:dyDescent="0.3">
      <c r="A46" s="54">
        <v>3100</v>
      </c>
      <c r="B46" s="53" t="s">
        <v>150</v>
      </c>
      <c r="C46" s="8"/>
      <c r="D46" s="8"/>
      <c r="E46" s="99"/>
    </row>
    <row r="47" spans="1:5" x14ac:dyDescent="0.3">
      <c r="A47" s="54">
        <v>3210</v>
      </c>
      <c r="B47" s="53" t="s">
        <v>151</v>
      </c>
      <c r="C47" s="8"/>
      <c r="D47" s="8"/>
      <c r="E47" s="99"/>
    </row>
    <row r="48" spans="1:5" x14ac:dyDescent="0.3">
      <c r="A48" s="54">
        <v>3221</v>
      </c>
      <c r="B48" s="53" t="s">
        <v>152</v>
      </c>
      <c r="C48" s="8"/>
      <c r="D48" s="8"/>
      <c r="E48" s="99"/>
    </row>
    <row r="49" spans="1:5" x14ac:dyDescent="0.3">
      <c r="A49" s="54">
        <v>3222</v>
      </c>
      <c r="B49" s="53" t="s">
        <v>153</v>
      </c>
      <c r="C49" s="8"/>
      <c r="D49" s="8"/>
      <c r="E49" s="99"/>
    </row>
    <row r="50" spans="1:5" x14ac:dyDescent="0.3">
      <c r="A50" s="54">
        <v>3223</v>
      </c>
      <c r="B50" s="53" t="s">
        <v>154</v>
      </c>
      <c r="C50" s="8"/>
      <c r="D50" s="8"/>
      <c r="E50" s="99"/>
    </row>
    <row r="51" spans="1:5" x14ac:dyDescent="0.3">
      <c r="A51" s="54">
        <v>3224</v>
      </c>
      <c r="B51" s="53" t="s">
        <v>155</v>
      </c>
      <c r="C51" s="8"/>
      <c r="D51" s="8"/>
      <c r="E51" s="99"/>
    </row>
    <row r="52" spans="1:5" x14ac:dyDescent="0.3">
      <c r="A52" s="54">
        <v>3231</v>
      </c>
      <c r="B52" s="53" t="s">
        <v>156</v>
      </c>
      <c r="C52" s="8"/>
      <c r="D52" s="8"/>
      <c r="E52" s="99"/>
    </row>
    <row r="53" spans="1:5" x14ac:dyDescent="0.3">
      <c r="A53" s="54">
        <v>3232</v>
      </c>
      <c r="B53" s="53" t="s">
        <v>157</v>
      </c>
      <c r="C53" s="8"/>
      <c r="D53" s="8"/>
      <c r="E53" s="99"/>
    </row>
    <row r="54" spans="1:5" x14ac:dyDescent="0.3">
      <c r="A54" s="54">
        <v>3234</v>
      </c>
      <c r="B54" s="53" t="s">
        <v>158</v>
      </c>
      <c r="C54" s="8"/>
      <c r="D54" s="8"/>
      <c r="E54" s="99"/>
    </row>
    <row r="55" spans="1:5" ht="30" x14ac:dyDescent="0.3">
      <c r="A55" s="54">
        <v>3236</v>
      </c>
      <c r="B55" s="53" t="s">
        <v>173</v>
      </c>
      <c r="C55" s="8"/>
      <c r="D55" s="8"/>
      <c r="E55" s="99"/>
    </row>
    <row r="56" spans="1:5" ht="45" x14ac:dyDescent="0.3">
      <c r="A56" s="54">
        <v>3237</v>
      </c>
      <c r="B56" s="53" t="s">
        <v>159</v>
      </c>
      <c r="C56" s="8"/>
      <c r="D56" s="8"/>
      <c r="E56" s="99"/>
    </row>
    <row r="57" spans="1:5" x14ac:dyDescent="0.3">
      <c r="A57" s="54">
        <v>3241</v>
      </c>
      <c r="B57" s="53" t="s">
        <v>160</v>
      </c>
      <c r="C57" s="8"/>
      <c r="D57" s="8"/>
      <c r="E57" s="99"/>
    </row>
    <row r="58" spans="1:5" x14ac:dyDescent="0.3">
      <c r="A58" s="54">
        <v>3242</v>
      </c>
      <c r="B58" s="53" t="s">
        <v>161</v>
      </c>
      <c r="C58" s="8"/>
      <c r="D58" s="8"/>
      <c r="E58" s="99"/>
    </row>
    <row r="59" spans="1:5" x14ac:dyDescent="0.3">
      <c r="A59" s="54">
        <v>3243</v>
      </c>
      <c r="B59" s="53" t="s">
        <v>162</v>
      </c>
      <c r="C59" s="8"/>
      <c r="D59" s="8"/>
      <c r="E59" s="99"/>
    </row>
    <row r="60" spans="1:5" x14ac:dyDescent="0.3">
      <c r="A60" s="54">
        <v>3245</v>
      </c>
      <c r="B60" s="53" t="s">
        <v>163</v>
      </c>
      <c r="C60" s="8"/>
      <c r="D60" s="8"/>
      <c r="E60" s="99"/>
    </row>
    <row r="61" spans="1:5" x14ac:dyDescent="0.3">
      <c r="A61" s="54">
        <v>3246</v>
      </c>
      <c r="B61" s="53" t="s">
        <v>164</v>
      </c>
      <c r="C61" s="8"/>
      <c r="D61" s="8"/>
      <c r="E61" s="99"/>
    </row>
    <row r="62" spans="1:5" x14ac:dyDescent="0.3">
      <c r="A62" s="28"/>
      <c r="E62" s="99"/>
    </row>
    <row r="63" spans="1:5" x14ac:dyDescent="0.3">
      <c r="A63" s="29"/>
      <c r="E63" s="99"/>
    </row>
    <row r="64" spans="1:5" x14ac:dyDescent="0.3">
      <c r="A64" s="55" t="s">
        <v>179</v>
      </c>
      <c r="B64" s="53"/>
      <c r="C64" s="80">
        <f>SUM(C65:C67)</f>
        <v>0</v>
      </c>
      <c r="D64" s="80">
        <f>SUM(D65:D67)</f>
        <v>0</v>
      </c>
      <c r="E64" s="99"/>
    </row>
    <row r="65" spans="1:5" x14ac:dyDescent="0.3">
      <c r="A65" s="54">
        <v>5100</v>
      </c>
      <c r="B65" s="53" t="s">
        <v>236</v>
      </c>
      <c r="C65" s="8"/>
      <c r="D65" s="8"/>
      <c r="E65" s="99"/>
    </row>
    <row r="66" spans="1:5" x14ac:dyDescent="0.3">
      <c r="A66" s="54">
        <v>5220</v>
      </c>
      <c r="B66" s="53" t="s">
        <v>371</v>
      </c>
      <c r="C66" s="8"/>
      <c r="D66" s="8"/>
      <c r="E66" s="99"/>
    </row>
    <row r="67" spans="1:5" x14ac:dyDescent="0.3">
      <c r="A67" s="54">
        <v>5230</v>
      </c>
      <c r="B67" s="53" t="s">
        <v>372</v>
      </c>
      <c r="C67" s="8"/>
      <c r="D67" s="8"/>
      <c r="E67" s="99"/>
    </row>
    <row r="68" spans="1:5" x14ac:dyDescent="0.3">
      <c r="A68" s="28"/>
      <c r="E68" s="99"/>
    </row>
    <row r="69" spans="1:5" x14ac:dyDescent="0.3">
      <c r="A69" s="2"/>
      <c r="E69" s="99"/>
    </row>
    <row r="70" spans="1:5" x14ac:dyDescent="0.3">
      <c r="A70" s="52" t="s">
        <v>180</v>
      </c>
      <c r="B70" s="53"/>
      <c r="C70" s="8"/>
      <c r="D70" s="8"/>
      <c r="E70" s="99"/>
    </row>
    <row r="71" spans="1:5" ht="30" x14ac:dyDescent="0.3">
      <c r="A71" s="54">
        <v>1</v>
      </c>
      <c r="B71" s="53" t="s">
        <v>165</v>
      </c>
      <c r="C71" s="8"/>
      <c r="D71" s="8"/>
      <c r="E71" s="99"/>
    </row>
    <row r="72" spans="1:5" x14ac:dyDescent="0.3">
      <c r="A72" s="54">
        <v>2</v>
      </c>
      <c r="B72" s="53" t="s">
        <v>166</v>
      </c>
      <c r="C72" s="8"/>
      <c r="D72" s="8"/>
      <c r="E72" s="99"/>
    </row>
    <row r="73" spans="1:5" x14ac:dyDescent="0.3">
      <c r="A73" s="54">
        <v>3</v>
      </c>
      <c r="B73" s="53" t="s">
        <v>167</v>
      </c>
      <c r="C73" s="8"/>
      <c r="D73" s="8"/>
      <c r="E73" s="99"/>
    </row>
    <row r="74" spans="1:5" x14ac:dyDescent="0.3">
      <c r="A74" s="54">
        <v>4</v>
      </c>
      <c r="B74" s="53" t="s">
        <v>328</v>
      </c>
      <c r="C74" s="8"/>
      <c r="D74" s="8"/>
      <c r="E74" s="99"/>
    </row>
    <row r="75" spans="1:5" x14ac:dyDescent="0.3">
      <c r="A75" s="54">
        <v>5</v>
      </c>
      <c r="B75" s="53" t="s">
        <v>168</v>
      </c>
      <c r="C75" s="8"/>
      <c r="D75" s="8"/>
      <c r="E75" s="99"/>
    </row>
    <row r="76" spans="1:5" x14ac:dyDescent="0.3">
      <c r="A76" s="54">
        <v>6</v>
      </c>
      <c r="B76" s="53" t="s">
        <v>169</v>
      </c>
      <c r="C76" s="8"/>
      <c r="D76" s="8"/>
      <c r="E76" s="99"/>
    </row>
    <row r="77" spans="1:5" x14ac:dyDescent="0.3">
      <c r="A77" s="54">
        <v>7</v>
      </c>
      <c r="B77" s="53" t="s">
        <v>170</v>
      </c>
      <c r="C77" s="8"/>
      <c r="D77" s="8"/>
      <c r="E77" s="99"/>
    </row>
    <row r="78" spans="1:5" x14ac:dyDescent="0.3">
      <c r="A78" s="54">
        <v>8</v>
      </c>
      <c r="B78" s="53" t="s">
        <v>171</v>
      </c>
      <c r="C78" s="8"/>
      <c r="D78" s="8"/>
      <c r="E78" s="99"/>
    </row>
    <row r="79" spans="1:5" x14ac:dyDescent="0.3">
      <c r="A79" s="54">
        <v>9</v>
      </c>
      <c r="B79" s="53" t="s">
        <v>172</v>
      </c>
      <c r="C79" s="8"/>
      <c r="D79" s="8"/>
      <c r="E79" s="99"/>
    </row>
    <row r="83" spans="1:9" x14ac:dyDescent="0.3">
      <c r="A83" s="2"/>
      <c r="B83" s="2"/>
    </row>
    <row r="84" spans="1:9" x14ac:dyDescent="0.3">
      <c r="A84" s="65" t="s">
        <v>93</v>
      </c>
      <c r="B84" s="2"/>
      <c r="E84" s="265"/>
    </row>
    <row r="85" spans="1:9" x14ac:dyDescent="0.3">
      <c r="A85" s="2"/>
      <c r="B85" s="2"/>
      <c r="E85" s="271"/>
      <c r="F85" s="271"/>
      <c r="G85" s="271"/>
      <c r="H85" s="271"/>
      <c r="I85" s="271"/>
    </row>
    <row r="86" spans="1:9" x14ac:dyDescent="0.3">
      <c r="A86" s="2"/>
      <c r="B86" s="2"/>
      <c r="D86" s="12"/>
      <c r="E86" s="271"/>
      <c r="F86" s="271"/>
      <c r="G86" s="271"/>
      <c r="H86" s="271"/>
      <c r="I86" s="271"/>
    </row>
    <row r="87" spans="1:9" x14ac:dyDescent="0.3">
      <c r="A87" s="271"/>
      <c r="B87" s="65" t="s">
        <v>378</v>
      </c>
      <c r="D87" s="12"/>
      <c r="E87" s="271"/>
      <c r="F87" s="271"/>
      <c r="G87" s="271"/>
      <c r="H87" s="271"/>
      <c r="I87" s="271"/>
    </row>
    <row r="88" spans="1:9" x14ac:dyDescent="0.3">
      <c r="A88" s="271"/>
      <c r="B88" s="2" t="s">
        <v>379</v>
      </c>
      <c r="D88" s="12"/>
      <c r="E88" s="271"/>
      <c r="F88" s="271"/>
      <c r="G88" s="271"/>
      <c r="H88" s="271"/>
      <c r="I88" s="271"/>
    </row>
    <row r="89" spans="1:9" s="271" customFormat="1" ht="12.75" x14ac:dyDescent="0.2">
      <c r="B89" s="61" t="s">
        <v>123</v>
      </c>
    </row>
    <row r="90" spans="1:9" s="271" customFormat="1" ht="12.75" x14ac:dyDescent="0.2"/>
    <row r="91" spans="1:9" s="271" customFormat="1" ht="12.75" x14ac:dyDescent="0.2"/>
    <row r="92" spans="1:9" s="271" customFormat="1" ht="12.75" x14ac:dyDescent="0.2"/>
    <row r="93" spans="1:9" s="271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O7" sqref="O7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09" t="s">
        <v>499</v>
      </c>
      <c r="B1" s="509"/>
      <c r="C1" s="509"/>
      <c r="D1" s="509"/>
      <c r="E1" s="71"/>
      <c r="F1" s="71"/>
      <c r="G1" s="71"/>
      <c r="H1" s="71"/>
      <c r="I1" s="489" t="s">
        <v>94</v>
      </c>
      <c r="J1" s="489"/>
      <c r="K1" s="99"/>
    </row>
    <row r="2" spans="1:11" x14ac:dyDescent="0.3">
      <c r="A2" s="71" t="s">
        <v>124</v>
      </c>
      <c r="B2" s="71"/>
      <c r="C2" s="71"/>
      <c r="D2" s="71"/>
      <c r="E2" s="71"/>
      <c r="F2" s="71"/>
      <c r="G2" s="71"/>
      <c r="H2" s="71"/>
      <c r="I2" s="487" t="str">
        <f>'ფორმა N1'!M2</f>
        <v>01/01/--31/12/2023</v>
      </c>
      <c r="J2" s="488"/>
      <c r="K2" s="99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267"/>
      <c r="J3" s="267"/>
      <c r="K3" s="99"/>
    </row>
    <row r="4" spans="1:1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18"/>
      <c r="G4" s="71"/>
      <c r="H4" s="71"/>
      <c r="I4" s="71"/>
      <c r="J4" s="71"/>
      <c r="K4" s="99"/>
    </row>
    <row r="5" spans="1:11" x14ac:dyDescent="0.3">
      <c r="A5" s="165">
        <f>'ფორმა N1'!D4</f>
        <v>0</v>
      </c>
      <c r="B5" s="75"/>
      <c r="C5" s="75" t="s">
        <v>713</v>
      </c>
      <c r="D5" s="75"/>
      <c r="E5" s="75"/>
      <c r="F5" s="344"/>
      <c r="G5" s="75"/>
      <c r="H5" s="75"/>
      <c r="I5" s="75"/>
      <c r="J5" s="75"/>
      <c r="K5" s="99"/>
    </row>
    <row r="6" spans="1:11" x14ac:dyDescent="0.3">
      <c r="A6" s="72"/>
      <c r="B6" s="72"/>
      <c r="C6" s="71"/>
      <c r="D6" s="71"/>
      <c r="E6" s="71"/>
      <c r="F6" s="118"/>
      <c r="G6" s="71"/>
      <c r="H6" s="71"/>
      <c r="I6" s="71"/>
      <c r="J6" s="71"/>
      <c r="K6" s="99"/>
    </row>
    <row r="7" spans="1:11" x14ac:dyDescent="0.3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9"/>
    </row>
    <row r="8" spans="1:11" s="24" customFormat="1" ht="45" x14ac:dyDescent="0.3">
      <c r="A8" s="345" t="s">
        <v>64</v>
      </c>
      <c r="B8" s="345" t="s">
        <v>95</v>
      </c>
      <c r="C8" s="346" t="s">
        <v>97</v>
      </c>
      <c r="D8" s="346" t="s">
        <v>255</v>
      </c>
      <c r="E8" s="346" t="s">
        <v>96</v>
      </c>
      <c r="F8" s="347" t="s">
        <v>237</v>
      </c>
      <c r="G8" s="347" t="s">
        <v>274</v>
      </c>
      <c r="H8" s="347" t="s">
        <v>275</v>
      </c>
      <c r="I8" s="347" t="s">
        <v>238</v>
      </c>
      <c r="J8" s="348" t="s">
        <v>98</v>
      </c>
      <c r="K8" s="99"/>
    </row>
    <row r="9" spans="1:11" s="24" customFormat="1" x14ac:dyDescent="0.3">
      <c r="A9" s="349">
        <v>1</v>
      </c>
      <c r="B9" s="349">
        <v>2</v>
      </c>
      <c r="C9" s="350">
        <v>3</v>
      </c>
      <c r="D9" s="350">
        <v>4</v>
      </c>
      <c r="E9" s="350">
        <v>5</v>
      </c>
      <c r="F9" s="350">
        <v>6</v>
      </c>
      <c r="G9" s="350">
        <v>7</v>
      </c>
      <c r="H9" s="350">
        <v>8</v>
      </c>
      <c r="I9" s="350">
        <v>9</v>
      </c>
      <c r="J9" s="350">
        <v>10</v>
      </c>
      <c r="K9" s="99"/>
    </row>
    <row r="10" spans="1:11" s="24" customFormat="1" ht="30" x14ac:dyDescent="0.3">
      <c r="A10" s="351">
        <v>1</v>
      </c>
      <c r="B10" s="352" t="s">
        <v>705</v>
      </c>
      <c r="C10" s="353" t="s">
        <v>706</v>
      </c>
      <c r="D10" s="354"/>
      <c r="E10" s="321"/>
      <c r="F10" s="355">
        <v>56.85</v>
      </c>
      <c r="G10" s="355">
        <v>10000</v>
      </c>
      <c r="H10" s="355">
        <v>10044.17</v>
      </c>
      <c r="I10" s="355">
        <v>12.68</v>
      </c>
      <c r="J10" s="355"/>
      <c r="K10" s="99"/>
    </row>
    <row r="11" spans="1:11" x14ac:dyDescent="0.3">
      <c r="A11" s="465">
        <v>2</v>
      </c>
      <c r="B11" s="98" t="s">
        <v>705</v>
      </c>
      <c r="C11" s="98" t="s">
        <v>707</v>
      </c>
      <c r="D11" s="98"/>
      <c r="E11" s="98"/>
      <c r="F11" s="98">
        <v>0</v>
      </c>
      <c r="G11" s="98">
        <v>0</v>
      </c>
      <c r="H11" s="98">
        <v>0</v>
      </c>
      <c r="I11" s="98">
        <v>0</v>
      </c>
      <c r="J11" s="98"/>
    </row>
    <row r="12" spans="1:11" x14ac:dyDescent="0.3">
      <c r="A12" s="465">
        <v>3</v>
      </c>
      <c r="B12" s="98" t="s">
        <v>705</v>
      </c>
      <c r="C12" s="98" t="s">
        <v>708</v>
      </c>
      <c r="D12" s="98"/>
      <c r="E12" s="98"/>
      <c r="F12" s="98">
        <v>0</v>
      </c>
      <c r="G12" s="98">
        <v>16349.62</v>
      </c>
      <c r="H12" s="98">
        <v>16145.72</v>
      </c>
      <c r="I12" s="98">
        <v>203.9</v>
      </c>
      <c r="J12" s="98"/>
    </row>
    <row r="13" spans="1:11" x14ac:dyDescent="0.3">
      <c r="A13" s="465">
        <v>4</v>
      </c>
      <c r="B13" s="98" t="s">
        <v>705</v>
      </c>
      <c r="C13" s="98" t="s">
        <v>709</v>
      </c>
      <c r="D13" s="98"/>
      <c r="E13" s="98"/>
      <c r="F13" s="98">
        <v>0</v>
      </c>
      <c r="G13" s="98">
        <v>593</v>
      </c>
      <c r="H13" s="98">
        <v>593</v>
      </c>
      <c r="I13" s="98">
        <v>0</v>
      </c>
      <c r="J13" s="98"/>
    </row>
    <row r="14" spans="1:1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1" x14ac:dyDescent="0.3">
      <c r="A15" s="98"/>
      <c r="B15" s="171" t="s">
        <v>93</v>
      </c>
      <c r="C15" s="98"/>
      <c r="D15" s="98"/>
      <c r="E15" s="98"/>
      <c r="F15" s="172"/>
      <c r="G15" s="98"/>
      <c r="H15" s="98"/>
      <c r="I15" s="98"/>
      <c r="J15" s="98"/>
    </row>
    <row r="16" spans="1:11" x14ac:dyDescent="0.3">
      <c r="A16" s="98"/>
      <c r="B16" s="98"/>
      <c r="C16" s="98"/>
      <c r="D16" s="98"/>
      <c r="E16" s="98"/>
      <c r="F16" s="356"/>
      <c r="G16" s="356"/>
      <c r="H16" s="356"/>
      <c r="I16" s="356"/>
      <c r="J16" s="356"/>
    </row>
    <row r="17" spans="1:10" x14ac:dyDescent="0.3">
      <c r="A17" s="98"/>
      <c r="B17" s="98"/>
      <c r="C17" s="204"/>
      <c r="D17" s="98"/>
      <c r="E17" s="98"/>
      <c r="F17" s="204"/>
      <c r="G17" s="357"/>
      <c r="H17" s="357"/>
      <c r="I17" s="356"/>
      <c r="J17" s="356"/>
    </row>
    <row r="18" spans="1:10" x14ac:dyDescent="0.3">
      <c r="A18" s="356"/>
      <c r="B18" s="98"/>
      <c r="C18" s="173" t="s">
        <v>248</v>
      </c>
      <c r="D18" s="173"/>
      <c r="E18" s="98"/>
      <c r="F18" s="98" t="s">
        <v>253</v>
      </c>
      <c r="G18" s="356"/>
      <c r="H18" s="356"/>
      <c r="I18" s="356"/>
      <c r="J18" s="356"/>
    </row>
    <row r="19" spans="1:10" x14ac:dyDescent="0.3">
      <c r="A19" s="356"/>
      <c r="B19" s="98"/>
      <c r="C19" s="174" t="s">
        <v>123</v>
      </c>
      <c r="D19" s="98"/>
      <c r="E19" s="98"/>
      <c r="F19" s="98" t="s">
        <v>249</v>
      </c>
      <c r="G19" s="356"/>
      <c r="H19" s="356"/>
      <c r="I19" s="356"/>
      <c r="J19" s="356"/>
    </row>
    <row r="20" spans="1:10" s="271" customFormat="1" x14ac:dyDescent="0.3">
      <c r="A20" s="356"/>
      <c r="B20" s="98"/>
      <c r="C20" s="98"/>
      <c r="D20" s="174"/>
      <c r="E20" s="356"/>
      <c r="F20" s="356"/>
      <c r="G20" s="356"/>
      <c r="H20" s="356"/>
      <c r="I20" s="356"/>
      <c r="J20" s="356"/>
    </row>
    <row r="21" spans="1:10" s="271" customFormat="1" ht="12.75" x14ac:dyDescent="0.2">
      <c r="A21" s="356"/>
      <c r="B21" s="356"/>
      <c r="C21" s="356"/>
      <c r="D21" s="356"/>
      <c r="E21" s="356"/>
      <c r="F21" s="356"/>
      <c r="G21" s="356"/>
      <c r="H21" s="356"/>
      <c r="I21" s="356"/>
      <c r="J21" s="356"/>
    </row>
    <row r="22" spans="1:10" s="271" customFormat="1" ht="12.75" x14ac:dyDescent="0.2"/>
    <row r="23" spans="1:10" s="271" customFormat="1" ht="12.75" x14ac:dyDescent="0.2"/>
    <row r="24" spans="1:10" s="271" customFormat="1" ht="12.75" x14ac:dyDescent="0.2"/>
    <row r="25" spans="1:10" s="271" customFormat="1" ht="12.75" x14ac:dyDescent="0.2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C5" sqref="C5"/>
    </sheetView>
  </sheetViews>
  <sheetFormatPr defaultColWidth="9.140625" defaultRowHeight="15" x14ac:dyDescent="0.3"/>
  <cols>
    <col min="1" max="1" width="12" style="145" customWidth="1"/>
    <col min="2" max="2" width="13.28515625" style="145" customWidth="1"/>
    <col min="3" max="3" width="21.42578125" style="145" customWidth="1"/>
    <col min="4" max="4" width="17.85546875" style="145" customWidth="1"/>
    <col min="5" max="5" width="12.7109375" style="145" customWidth="1"/>
    <col min="6" max="6" width="36.85546875" style="145" customWidth="1"/>
    <col min="7" max="7" width="22.28515625" style="145" customWidth="1"/>
    <col min="8" max="8" width="0.5703125" style="145" customWidth="1"/>
    <col min="9" max="16384" width="9.140625" style="145"/>
  </cols>
  <sheetData>
    <row r="1" spans="1:8" x14ac:dyDescent="0.3">
      <c r="A1" s="258" t="s">
        <v>498</v>
      </c>
      <c r="B1" s="258"/>
      <c r="C1" s="258"/>
      <c r="D1" s="258"/>
      <c r="E1" s="258"/>
      <c r="F1" s="258"/>
      <c r="G1" s="266" t="s">
        <v>94</v>
      </c>
      <c r="H1" s="143"/>
    </row>
    <row r="2" spans="1:8" x14ac:dyDescent="0.3">
      <c r="A2" s="71" t="s">
        <v>124</v>
      </c>
      <c r="B2" s="71"/>
      <c r="C2" s="71"/>
      <c r="D2" s="71"/>
      <c r="E2" s="71"/>
      <c r="F2" s="71"/>
      <c r="G2" s="144" t="str">
        <f>'ფორმა N1'!M2</f>
        <v>01/01/--31/12/2023</v>
      </c>
      <c r="H2" s="143"/>
    </row>
    <row r="3" spans="1:8" x14ac:dyDescent="0.3">
      <c r="A3" s="71"/>
      <c r="B3" s="71"/>
      <c r="C3" s="71"/>
      <c r="D3" s="71"/>
      <c r="E3" s="71"/>
      <c r="F3" s="71"/>
      <c r="G3" s="96"/>
      <c r="H3" s="143"/>
    </row>
    <row r="4" spans="1:8" x14ac:dyDescent="0.3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8"/>
    </row>
    <row r="5" spans="1:8" x14ac:dyDescent="0.3">
      <c r="A5" s="165">
        <f>'ფორმა N1'!D4</f>
        <v>0</v>
      </c>
      <c r="B5" s="165"/>
      <c r="C5" s="165" t="s">
        <v>713</v>
      </c>
      <c r="D5" s="165"/>
      <c r="E5" s="165"/>
      <c r="F5" s="165"/>
      <c r="G5" s="165"/>
      <c r="H5" s="98"/>
    </row>
    <row r="6" spans="1:8" x14ac:dyDescent="0.3">
      <c r="A6" s="72"/>
      <c r="B6" s="71"/>
      <c r="C6" s="71"/>
      <c r="D6" s="71"/>
      <c r="E6" s="71"/>
      <c r="F6" s="71"/>
      <c r="G6" s="71"/>
      <c r="H6" s="98"/>
    </row>
    <row r="7" spans="1:8" x14ac:dyDescent="0.3">
      <c r="A7" s="71"/>
      <c r="B7" s="71"/>
      <c r="C7" s="71"/>
      <c r="D7" s="71"/>
      <c r="E7" s="71"/>
      <c r="F7" s="71"/>
      <c r="G7" s="71"/>
      <c r="H7" s="99"/>
    </row>
    <row r="8" spans="1:8" ht="45.75" customHeight="1" x14ac:dyDescent="0.3">
      <c r="A8" s="288" t="s">
        <v>288</v>
      </c>
      <c r="B8" s="288" t="s">
        <v>125</v>
      </c>
      <c r="C8" s="291" t="s">
        <v>329</v>
      </c>
      <c r="D8" s="291" t="s">
        <v>330</v>
      </c>
      <c r="E8" s="291" t="s">
        <v>255</v>
      </c>
      <c r="F8" s="288" t="s">
        <v>295</v>
      </c>
      <c r="G8" s="291" t="s">
        <v>289</v>
      </c>
      <c r="H8" s="99"/>
    </row>
    <row r="9" spans="1:8" x14ac:dyDescent="0.3">
      <c r="A9" s="333" t="s">
        <v>290</v>
      </c>
      <c r="B9" s="292"/>
      <c r="C9" s="334"/>
      <c r="D9" s="335"/>
      <c r="E9" s="335"/>
      <c r="F9" s="335"/>
      <c r="G9" s="336"/>
      <c r="H9" s="99"/>
    </row>
    <row r="10" spans="1:8" ht="15.75" x14ac:dyDescent="0.3">
      <c r="A10" s="292">
        <v>1</v>
      </c>
      <c r="B10" s="321"/>
      <c r="C10" s="294"/>
      <c r="D10" s="293"/>
      <c r="E10" s="293"/>
      <c r="F10" s="293"/>
      <c r="G10" s="337" t="str">
        <f>IF(ISBLANK(B10),"",G9+C10-D10)</f>
        <v/>
      </c>
      <c r="H10" s="99"/>
    </row>
    <row r="11" spans="1:8" ht="15.75" x14ac:dyDescent="0.3">
      <c r="A11" s="292">
        <v>2</v>
      </c>
      <c r="B11" s="321"/>
      <c r="C11" s="294"/>
      <c r="D11" s="293"/>
      <c r="E11" s="293"/>
      <c r="F11" s="293"/>
      <c r="G11" s="337" t="str">
        <f t="shared" ref="G11:G38" si="0">IF(ISBLANK(B11),"",G10+C11-D11)</f>
        <v/>
      </c>
      <c r="H11" s="99"/>
    </row>
    <row r="12" spans="1:8" ht="15.75" x14ac:dyDescent="0.3">
      <c r="A12" s="292">
        <v>3</v>
      </c>
      <c r="B12" s="321"/>
      <c r="C12" s="294"/>
      <c r="D12" s="293"/>
      <c r="E12" s="293"/>
      <c r="F12" s="293"/>
      <c r="G12" s="337" t="str">
        <f t="shared" si="0"/>
        <v/>
      </c>
      <c r="H12" s="99"/>
    </row>
    <row r="13" spans="1:8" ht="15.75" x14ac:dyDescent="0.3">
      <c r="A13" s="292">
        <v>4</v>
      </c>
      <c r="B13" s="321"/>
      <c r="C13" s="294"/>
      <c r="D13" s="293"/>
      <c r="E13" s="293"/>
      <c r="F13" s="293"/>
      <c r="G13" s="337" t="str">
        <f t="shared" si="0"/>
        <v/>
      </c>
      <c r="H13" s="99"/>
    </row>
    <row r="14" spans="1:8" ht="15.75" x14ac:dyDescent="0.3">
      <c r="A14" s="292">
        <v>5</v>
      </c>
      <c r="B14" s="321"/>
      <c r="C14" s="294"/>
      <c r="D14" s="293"/>
      <c r="E14" s="293"/>
      <c r="F14" s="293"/>
      <c r="G14" s="337" t="str">
        <f t="shared" si="0"/>
        <v/>
      </c>
      <c r="H14" s="99"/>
    </row>
    <row r="15" spans="1:8" ht="15.75" x14ac:dyDescent="0.3">
      <c r="A15" s="292">
        <v>6</v>
      </c>
      <c r="B15" s="321"/>
      <c r="C15" s="294"/>
      <c r="D15" s="293"/>
      <c r="E15" s="293"/>
      <c r="F15" s="293"/>
      <c r="G15" s="337" t="str">
        <f t="shared" si="0"/>
        <v/>
      </c>
      <c r="H15" s="99"/>
    </row>
    <row r="16" spans="1:8" ht="15.75" x14ac:dyDescent="0.3">
      <c r="A16" s="292">
        <v>7</v>
      </c>
      <c r="B16" s="321"/>
      <c r="C16" s="294"/>
      <c r="D16" s="293"/>
      <c r="E16" s="293"/>
      <c r="F16" s="293"/>
      <c r="G16" s="337" t="str">
        <f t="shared" si="0"/>
        <v/>
      </c>
      <c r="H16" s="99"/>
    </row>
    <row r="17" spans="1:8" ht="15.75" x14ac:dyDescent="0.3">
      <c r="A17" s="292">
        <v>8</v>
      </c>
      <c r="B17" s="321"/>
      <c r="C17" s="294"/>
      <c r="D17" s="293"/>
      <c r="E17" s="293"/>
      <c r="F17" s="293"/>
      <c r="G17" s="337" t="str">
        <f t="shared" si="0"/>
        <v/>
      </c>
      <c r="H17" s="99"/>
    </row>
    <row r="18" spans="1:8" ht="15.75" x14ac:dyDescent="0.3">
      <c r="A18" s="292">
        <v>9</v>
      </c>
      <c r="B18" s="321"/>
      <c r="C18" s="294"/>
      <c r="D18" s="293"/>
      <c r="E18" s="293"/>
      <c r="F18" s="293"/>
      <c r="G18" s="337" t="str">
        <f t="shared" si="0"/>
        <v/>
      </c>
      <c r="H18" s="99"/>
    </row>
    <row r="19" spans="1:8" ht="15.75" x14ac:dyDescent="0.3">
      <c r="A19" s="292">
        <v>10</v>
      </c>
      <c r="B19" s="321"/>
      <c r="C19" s="294"/>
      <c r="D19" s="293"/>
      <c r="E19" s="293"/>
      <c r="F19" s="293"/>
      <c r="G19" s="337" t="str">
        <f t="shared" si="0"/>
        <v/>
      </c>
      <c r="H19" s="99"/>
    </row>
    <row r="20" spans="1:8" ht="15.75" x14ac:dyDescent="0.3">
      <c r="A20" s="292">
        <v>11</v>
      </c>
      <c r="B20" s="321"/>
      <c r="C20" s="294"/>
      <c r="D20" s="293"/>
      <c r="E20" s="293"/>
      <c r="F20" s="293"/>
      <c r="G20" s="337" t="str">
        <f t="shared" si="0"/>
        <v/>
      </c>
      <c r="H20" s="99"/>
    </row>
    <row r="21" spans="1:8" ht="15.75" x14ac:dyDescent="0.3">
      <c r="A21" s="292">
        <v>12</v>
      </c>
      <c r="B21" s="321"/>
      <c r="C21" s="294"/>
      <c r="D21" s="293"/>
      <c r="E21" s="293"/>
      <c r="F21" s="293"/>
      <c r="G21" s="337" t="str">
        <f t="shared" si="0"/>
        <v/>
      </c>
      <c r="H21" s="99"/>
    </row>
    <row r="22" spans="1:8" ht="15.75" x14ac:dyDescent="0.3">
      <c r="A22" s="292">
        <v>13</v>
      </c>
      <c r="B22" s="321"/>
      <c r="C22" s="294"/>
      <c r="D22" s="293"/>
      <c r="E22" s="293"/>
      <c r="F22" s="293"/>
      <c r="G22" s="337" t="str">
        <f t="shared" si="0"/>
        <v/>
      </c>
      <c r="H22" s="99"/>
    </row>
    <row r="23" spans="1:8" ht="15.75" x14ac:dyDescent="0.3">
      <c r="A23" s="292">
        <v>14</v>
      </c>
      <c r="B23" s="321"/>
      <c r="C23" s="294"/>
      <c r="D23" s="293"/>
      <c r="E23" s="293"/>
      <c r="F23" s="293"/>
      <c r="G23" s="337" t="str">
        <f t="shared" si="0"/>
        <v/>
      </c>
      <c r="H23" s="99"/>
    </row>
    <row r="24" spans="1:8" ht="15.75" x14ac:dyDescent="0.3">
      <c r="A24" s="292">
        <v>15</v>
      </c>
      <c r="B24" s="321"/>
      <c r="C24" s="294"/>
      <c r="D24" s="293"/>
      <c r="E24" s="293"/>
      <c r="F24" s="293"/>
      <c r="G24" s="337" t="str">
        <f t="shared" si="0"/>
        <v/>
      </c>
      <c r="H24" s="99"/>
    </row>
    <row r="25" spans="1:8" ht="15.75" x14ac:dyDescent="0.3">
      <c r="A25" s="292">
        <v>16</v>
      </c>
      <c r="B25" s="321"/>
      <c r="C25" s="294"/>
      <c r="D25" s="293"/>
      <c r="E25" s="293"/>
      <c r="F25" s="293"/>
      <c r="G25" s="337" t="str">
        <f t="shared" si="0"/>
        <v/>
      </c>
      <c r="H25" s="99"/>
    </row>
    <row r="26" spans="1:8" ht="15.75" x14ac:dyDescent="0.3">
      <c r="A26" s="292">
        <v>17</v>
      </c>
      <c r="B26" s="321"/>
      <c r="C26" s="294"/>
      <c r="D26" s="293"/>
      <c r="E26" s="293"/>
      <c r="F26" s="293"/>
      <c r="G26" s="337" t="str">
        <f t="shared" si="0"/>
        <v/>
      </c>
      <c r="H26" s="99"/>
    </row>
    <row r="27" spans="1:8" ht="15.75" x14ac:dyDescent="0.3">
      <c r="A27" s="292">
        <v>18</v>
      </c>
      <c r="B27" s="321"/>
      <c r="C27" s="294"/>
      <c r="D27" s="293"/>
      <c r="E27" s="293"/>
      <c r="F27" s="293"/>
      <c r="G27" s="337" t="str">
        <f t="shared" si="0"/>
        <v/>
      </c>
      <c r="H27" s="99"/>
    </row>
    <row r="28" spans="1:8" ht="15.75" x14ac:dyDescent="0.3">
      <c r="A28" s="292">
        <v>19</v>
      </c>
      <c r="B28" s="321"/>
      <c r="C28" s="294"/>
      <c r="D28" s="293"/>
      <c r="E28" s="293"/>
      <c r="F28" s="293"/>
      <c r="G28" s="337" t="str">
        <f t="shared" si="0"/>
        <v/>
      </c>
      <c r="H28" s="99"/>
    </row>
    <row r="29" spans="1:8" ht="15.75" x14ac:dyDescent="0.3">
      <c r="A29" s="292">
        <v>20</v>
      </c>
      <c r="B29" s="321"/>
      <c r="C29" s="294"/>
      <c r="D29" s="293"/>
      <c r="E29" s="293"/>
      <c r="F29" s="293"/>
      <c r="G29" s="337" t="str">
        <f t="shared" si="0"/>
        <v/>
      </c>
      <c r="H29" s="99"/>
    </row>
    <row r="30" spans="1:8" ht="15.75" x14ac:dyDescent="0.3">
      <c r="A30" s="292">
        <v>21</v>
      </c>
      <c r="B30" s="321"/>
      <c r="C30" s="296"/>
      <c r="D30" s="295"/>
      <c r="E30" s="295"/>
      <c r="F30" s="295"/>
      <c r="G30" s="337" t="str">
        <f t="shared" si="0"/>
        <v/>
      </c>
      <c r="H30" s="99"/>
    </row>
    <row r="31" spans="1:8" ht="15.75" x14ac:dyDescent="0.3">
      <c r="A31" s="292">
        <v>22</v>
      </c>
      <c r="B31" s="321"/>
      <c r="C31" s="296"/>
      <c r="D31" s="295"/>
      <c r="E31" s="295"/>
      <c r="F31" s="295"/>
      <c r="G31" s="337" t="str">
        <f t="shared" si="0"/>
        <v/>
      </c>
      <c r="H31" s="99"/>
    </row>
    <row r="32" spans="1:8" ht="15.75" x14ac:dyDescent="0.3">
      <c r="A32" s="292">
        <v>23</v>
      </c>
      <c r="B32" s="321"/>
      <c r="C32" s="296"/>
      <c r="D32" s="295"/>
      <c r="E32" s="295"/>
      <c r="F32" s="295"/>
      <c r="G32" s="337" t="str">
        <f t="shared" si="0"/>
        <v/>
      </c>
      <c r="H32" s="99"/>
    </row>
    <row r="33" spans="1:10" ht="15.75" x14ac:dyDescent="0.3">
      <c r="A33" s="292">
        <v>24</v>
      </c>
      <c r="B33" s="321"/>
      <c r="C33" s="296"/>
      <c r="D33" s="295"/>
      <c r="E33" s="295"/>
      <c r="F33" s="295"/>
      <c r="G33" s="337" t="str">
        <f t="shared" si="0"/>
        <v/>
      </c>
      <c r="H33" s="99"/>
    </row>
    <row r="34" spans="1:10" ht="15.75" x14ac:dyDescent="0.3">
      <c r="A34" s="292">
        <v>25</v>
      </c>
      <c r="B34" s="321"/>
      <c r="C34" s="296"/>
      <c r="D34" s="295"/>
      <c r="E34" s="295"/>
      <c r="F34" s="295"/>
      <c r="G34" s="337" t="str">
        <f t="shared" si="0"/>
        <v/>
      </c>
      <c r="H34" s="99"/>
    </row>
    <row r="35" spans="1:10" ht="15.75" x14ac:dyDescent="0.3">
      <c r="A35" s="292">
        <v>26</v>
      </c>
      <c r="B35" s="321"/>
      <c r="C35" s="296"/>
      <c r="D35" s="295"/>
      <c r="E35" s="295"/>
      <c r="F35" s="295"/>
      <c r="G35" s="337" t="str">
        <f t="shared" si="0"/>
        <v/>
      </c>
      <c r="H35" s="99"/>
    </row>
    <row r="36" spans="1:10" ht="15.75" x14ac:dyDescent="0.3">
      <c r="A36" s="292">
        <v>27</v>
      </c>
      <c r="B36" s="321"/>
      <c r="C36" s="296"/>
      <c r="D36" s="295"/>
      <c r="E36" s="295"/>
      <c r="F36" s="295"/>
      <c r="G36" s="337" t="str">
        <f t="shared" si="0"/>
        <v/>
      </c>
      <c r="H36" s="99"/>
    </row>
    <row r="37" spans="1:10" ht="15.75" x14ac:dyDescent="0.3">
      <c r="A37" s="292">
        <v>28</v>
      </c>
      <c r="B37" s="321"/>
      <c r="C37" s="296"/>
      <c r="D37" s="295"/>
      <c r="E37" s="295"/>
      <c r="F37" s="295"/>
      <c r="G37" s="337" t="str">
        <f t="shared" si="0"/>
        <v/>
      </c>
      <c r="H37" s="99"/>
    </row>
    <row r="38" spans="1:10" ht="15.75" x14ac:dyDescent="0.3">
      <c r="A38" s="292">
        <v>29</v>
      </c>
      <c r="B38" s="321"/>
      <c r="C38" s="296"/>
      <c r="D38" s="295"/>
      <c r="E38" s="295"/>
      <c r="F38" s="295"/>
      <c r="G38" s="337" t="str">
        <f t="shared" si="0"/>
        <v/>
      </c>
      <c r="H38" s="99"/>
    </row>
    <row r="39" spans="1:10" ht="15.75" x14ac:dyDescent="0.3">
      <c r="A39" s="292" t="s">
        <v>258</v>
      </c>
      <c r="B39" s="321"/>
      <c r="C39" s="296"/>
      <c r="D39" s="295"/>
      <c r="E39" s="295"/>
      <c r="F39" s="295"/>
      <c r="G39" s="337" t="str">
        <f>IF(ISBLANK(B39),"",#REF!+C39-D39)</f>
        <v/>
      </c>
      <c r="H39" s="99"/>
    </row>
    <row r="40" spans="1:10" x14ac:dyDescent="0.3">
      <c r="A40" s="338" t="s">
        <v>291</v>
      </c>
      <c r="B40" s="339"/>
      <c r="C40" s="340"/>
      <c r="D40" s="341"/>
      <c r="E40" s="341"/>
      <c r="F40" s="342"/>
      <c r="G40" s="343" t="str">
        <f>G39</f>
        <v/>
      </c>
      <c r="H40" s="99"/>
    </row>
    <row r="44" spans="1:10" x14ac:dyDescent="0.3">
      <c r="B44" s="147" t="s">
        <v>93</v>
      </c>
      <c r="F44" s="148"/>
    </row>
    <row r="45" spans="1:10" x14ac:dyDescent="0.3">
      <c r="F45" s="170"/>
      <c r="G45" s="170"/>
      <c r="H45" s="170"/>
      <c r="I45" s="170"/>
      <c r="J45" s="170"/>
    </row>
    <row r="46" spans="1:10" x14ac:dyDescent="0.3">
      <c r="C46" s="149"/>
      <c r="F46" s="149"/>
      <c r="G46" s="301"/>
      <c r="H46" s="170"/>
      <c r="I46" s="170"/>
      <c r="J46" s="170"/>
    </row>
    <row r="47" spans="1:10" x14ac:dyDescent="0.3">
      <c r="A47" s="170"/>
      <c r="C47" s="150" t="s">
        <v>248</v>
      </c>
      <c r="F47" s="151" t="s">
        <v>253</v>
      </c>
      <c r="G47" s="301"/>
      <c r="H47" s="170"/>
      <c r="I47" s="170"/>
      <c r="J47" s="170"/>
    </row>
    <row r="48" spans="1:10" x14ac:dyDescent="0.3">
      <c r="A48" s="170"/>
      <c r="C48" s="152" t="s">
        <v>123</v>
      </c>
      <c r="F48" s="145" t="s">
        <v>249</v>
      </c>
      <c r="G48" s="170"/>
      <c r="H48" s="170"/>
      <c r="I48" s="170"/>
      <c r="J48" s="170"/>
    </row>
    <row r="49" spans="2:2" s="170" customFormat="1" x14ac:dyDescent="0.3">
      <c r="B49" s="145"/>
    </row>
    <row r="50" spans="2:2" s="170" customFormat="1" ht="12.75" x14ac:dyDescent="0.2"/>
    <row r="51" spans="2:2" s="170" customFormat="1" ht="12.75" x14ac:dyDescent="0.2"/>
    <row r="52" spans="2:2" s="170" customFormat="1" ht="12.75" x14ac:dyDescent="0.2"/>
    <row r="53" spans="2:2" s="17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C5" sqref="C5"/>
    </sheetView>
  </sheetViews>
  <sheetFormatPr defaultColWidth="9.140625" defaultRowHeight="12.75" x14ac:dyDescent="0.2"/>
  <cols>
    <col min="1" max="1" width="53.5703125" style="320" customWidth="1"/>
    <col min="2" max="2" width="10.7109375" style="320" customWidth="1"/>
    <col min="3" max="3" width="12.42578125" style="320" customWidth="1"/>
    <col min="4" max="4" width="10.42578125" style="320" customWidth="1"/>
    <col min="5" max="5" width="13.140625" style="320" customWidth="1"/>
    <col min="6" max="6" width="10.42578125" style="320" customWidth="1"/>
    <col min="7" max="8" width="10.5703125" style="320" customWidth="1"/>
    <col min="9" max="9" width="9.85546875" style="320" customWidth="1"/>
    <col min="10" max="10" width="12.7109375" style="320" customWidth="1"/>
    <col min="11" max="11" width="0.7109375" style="320" customWidth="1"/>
    <col min="12" max="16384" width="9.140625" style="320"/>
  </cols>
  <sheetData>
    <row r="1" spans="1:12" s="315" customFormat="1" ht="15" x14ac:dyDescent="0.2">
      <c r="A1" s="123" t="s">
        <v>497</v>
      </c>
      <c r="B1" s="129"/>
      <c r="C1" s="129"/>
      <c r="D1" s="129"/>
      <c r="E1" s="129"/>
      <c r="F1" s="73"/>
      <c r="G1" s="73"/>
      <c r="H1" s="73"/>
      <c r="I1" s="531" t="s">
        <v>94</v>
      </c>
      <c r="J1" s="531"/>
      <c r="K1" s="302"/>
    </row>
    <row r="2" spans="1:12" s="315" customFormat="1" ht="15" x14ac:dyDescent="0.3">
      <c r="A2" s="99" t="s">
        <v>124</v>
      </c>
      <c r="B2" s="129"/>
      <c r="C2" s="129"/>
      <c r="D2" s="129"/>
      <c r="E2" s="129"/>
      <c r="F2" s="125"/>
      <c r="G2" s="126"/>
      <c r="H2" s="126"/>
      <c r="I2" s="487" t="str">
        <f>'ფორმა N1'!M2</f>
        <v>01/01/--31/12/2023</v>
      </c>
      <c r="J2" s="488"/>
      <c r="K2" s="302"/>
    </row>
    <row r="3" spans="1:12" s="315" customFormat="1" ht="15" x14ac:dyDescent="0.2">
      <c r="A3" s="129"/>
      <c r="B3" s="129"/>
      <c r="C3" s="129"/>
      <c r="D3" s="129"/>
      <c r="E3" s="129"/>
      <c r="F3" s="125"/>
      <c r="G3" s="126"/>
      <c r="H3" s="126"/>
      <c r="I3" s="127"/>
      <c r="J3" s="267"/>
      <c r="K3" s="302"/>
    </row>
    <row r="4" spans="1:12" s="2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18"/>
      <c r="J4" s="71"/>
      <c r="K4" s="99"/>
      <c r="L4" s="315"/>
    </row>
    <row r="5" spans="1:12" s="2" customFormat="1" ht="15" x14ac:dyDescent="0.3">
      <c r="A5" s="111">
        <f>'ფორმა N1'!D4</f>
        <v>0</v>
      </c>
      <c r="B5" s="112"/>
      <c r="C5" s="112" t="s">
        <v>713</v>
      </c>
      <c r="D5" s="112"/>
      <c r="E5" s="112"/>
      <c r="F5" s="56"/>
      <c r="G5" s="56"/>
      <c r="H5" s="56"/>
      <c r="I5" s="120"/>
      <c r="J5" s="56"/>
      <c r="K5" s="99"/>
    </row>
    <row r="6" spans="1:12" s="315" customFormat="1" ht="13.5" x14ac:dyDescent="0.2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302"/>
    </row>
    <row r="7" spans="1:12" ht="45" x14ac:dyDescent="0.2">
      <c r="A7" s="326"/>
      <c r="B7" s="530" t="s">
        <v>204</v>
      </c>
      <c r="C7" s="530"/>
      <c r="D7" s="530" t="s">
        <v>272</v>
      </c>
      <c r="E7" s="530"/>
      <c r="F7" s="530" t="s">
        <v>273</v>
      </c>
      <c r="G7" s="530"/>
      <c r="H7" s="327" t="s">
        <v>259</v>
      </c>
      <c r="I7" s="530" t="s">
        <v>207</v>
      </c>
      <c r="J7" s="530"/>
      <c r="K7" s="328"/>
    </row>
    <row r="8" spans="1:12" ht="15" x14ac:dyDescent="0.2">
      <c r="A8" s="308" t="s">
        <v>99</v>
      </c>
      <c r="B8" s="329" t="s">
        <v>206</v>
      </c>
      <c r="C8" s="307" t="s">
        <v>205</v>
      </c>
      <c r="D8" s="329" t="s">
        <v>206</v>
      </c>
      <c r="E8" s="307" t="s">
        <v>205</v>
      </c>
      <c r="F8" s="329" t="s">
        <v>206</v>
      </c>
      <c r="G8" s="307" t="s">
        <v>205</v>
      </c>
      <c r="H8" s="307" t="s">
        <v>205</v>
      </c>
      <c r="I8" s="329" t="s">
        <v>206</v>
      </c>
      <c r="J8" s="307" t="s">
        <v>205</v>
      </c>
      <c r="K8" s="328"/>
    </row>
    <row r="9" spans="1:12" ht="15" x14ac:dyDescent="0.2">
      <c r="A9" s="330" t="s">
        <v>100</v>
      </c>
      <c r="B9" s="77">
        <f>SUM(B10,B14,B17)</f>
        <v>0</v>
      </c>
      <c r="C9" s="77">
        <f>SUM(C10,C14,C17)</f>
        <v>43931</v>
      </c>
      <c r="D9" s="77">
        <f t="shared" ref="D9:J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77">
        <f>SUM(I10,I14,I17)</f>
        <v>0</v>
      </c>
      <c r="J9" s="77">
        <f t="shared" si="0"/>
        <v>43931</v>
      </c>
      <c r="K9" s="328"/>
    </row>
    <row r="10" spans="1:12" ht="15" x14ac:dyDescent="0.2">
      <c r="A10" s="331" t="s">
        <v>101</v>
      </c>
      <c r="B10" s="326">
        <f>SUM(B11:B13)</f>
        <v>0</v>
      </c>
      <c r="C10" s="326">
        <f>SUM(C11:C13)</f>
        <v>0</v>
      </c>
      <c r="D10" s="326">
        <f t="shared" ref="D10:J10" si="1">SUM(D11:D13)</f>
        <v>0</v>
      </c>
      <c r="E10" s="326">
        <f>SUM(E11:E13)</f>
        <v>0</v>
      </c>
      <c r="F10" s="326">
        <f t="shared" si="1"/>
        <v>0</v>
      </c>
      <c r="G10" s="326">
        <f>SUM(G11:G13)</f>
        <v>0</v>
      </c>
      <c r="H10" s="326">
        <f>SUM(H11:H13)</f>
        <v>0</v>
      </c>
      <c r="I10" s="326">
        <f>SUM(I11:I13)</f>
        <v>0</v>
      </c>
      <c r="J10" s="326">
        <f t="shared" si="1"/>
        <v>0</v>
      </c>
      <c r="K10" s="328"/>
    </row>
    <row r="11" spans="1:12" ht="15" x14ac:dyDescent="0.2">
      <c r="A11" s="331" t="s">
        <v>102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28"/>
    </row>
    <row r="12" spans="1:12" ht="15" x14ac:dyDescent="0.2">
      <c r="A12" s="331" t="s">
        <v>103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28"/>
    </row>
    <row r="13" spans="1:12" ht="15" x14ac:dyDescent="0.2">
      <c r="A13" s="331" t="s">
        <v>104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28"/>
    </row>
    <row r="14" spans="1:12" ht="15" x14ac:dyDescent="0.2">
      <c r="A14" s="331" t="s">
        <v>105</v>
      </c>
      <c r="B14" s="326">
        <f>SUM(B15:B16)</f>
        <v>0</v>
      </c>
      <c r="C14" s="326">
        <f>SUM(C15:C16)</f>
        <v>43931</v>
      </c>
      <c r="D14" s="326">
        <f t="shared" ref="D14:J14" si="2">SUM(D15:D16)</f>
        <v>0</v>
      </c>
      <c r="E14" s="326">
        <f>SUM(E15:E16)</f>
        <v>0</v>
      </c>
      <c r="F14" s="326">
        <f t="shared" si="2"/>
        <v>0</v>
      </c>
      <c r="G14" s="326">
        <f>SUM(G15:G16)</f>
        <v>0</v>
      </c>
      <c r="H14" s="326">
        <f>SUM(H15:H16)</f>
        <v>0</v>
      </c>
      <c r="I14" s="326">
        <f>SUM(I15:I16)</f>
        <v>0</v>
      </c>
      <c r="J14" s="326">
        <f t="shared" si="2"/>
        <v>43931</v>
      </c>
      <c r="K14" s="328"/>
    </row>
    <row r="15" spans="1:12" ht="15" x14ac:dyDescent="0.2">
      <c r="A15" s="331" t="s">
        <v>106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28"/>
    </row>
    <row r="16" spans="1:12" ht="15" x14ac:dyDescent="0.2">
      <c r="A16" s="331" t="s">
        <v>107</v>
      </c>
      <c r="B16" s="310"/>
      <c r="C16" s="310">
        <v>43931</v>
      </c>
      <c r="D16" s="310"/>
      <c r="E16" s="310"/>
      <c r="F16" s="310"/>
      <c r="G16" s="310"/>
      <c r="H16" s="310"/>
      <c r="I16" s="310"/>
      <c r="J16" s="310">
        <v>43931</v>
      </c>
      <c r="K16" s="328"/>
    </row>
    <row r="17" spans="1:11" ht="15" x14ac:dyDescent="0.2">
      <c r="A17" s="331" t="s">
        <v>108</v>
      </c>
      <c r="B17" s="326">
        <f>SUM(B18:B19,B22,B23)</f>
        <v>0</v>
      </c>
      <c r="C17" s="326">
        <f>SUM(C18:C19,C22,C23)</f>
        <v>0</v>
      </c>
      <c r="D17" s="326">
        <f t="shared" ref="D17:J17" si="3">SUM(D18:D19,D22,D23)</f>
        <v>0</v>
      </c>
      <c r="E17" s="326">
        <f>SUM(E18:E19,E22,E23)</f>
        <v>0</v>
      </c>
      <c r="F17" s="326">
        <f t="shared" si="3"/>
        <v>0</v>
      </c>
      <c r="G17" s="326">
        <f>SUM(G18:G19,G22,G23)</f>
        <v>0</v>
      </c>
      <c r="H17" s="326">
        <f>SUM(H18:H19,H22,H23)</f>
        <v>0</v>
      </c>
      <c r="I17" s="326">
        <f>SUM(I18:I19,I22,I23)</f>
        <v>0</v>
      </c>
      <c r="J17" s="326">
        <f t="shared" si="3"/>
        <v>0</v>
      </c>
      <c r="K17" s="328"/>
    </row>
    <row r="18" spans="1:11" ht="15" x14ac:dyDescent="0.2">
      <c r="A18" s="331" t="s">
        <v>109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28"/>
    </row>
    <row r="19" spans="1:11" ht="15" x14ac:dyDescent="0.2">
      <c r="A19" s="331" t="s">
        <v>110</v>
      </c>
      <c r="B19" s="326">
        <f>SUM(B20:B21)</f>
        <v>0</v>
      </c>
      <c r="C19" s="326">
        <f>SUM(C20:C21)</f>
        <v>0</v>
      </c>
      <c r="D19" s="326">
        <f t="shared" ref="D19:J19" si="4">SUM(D20:D21)</f>
        <v>0</v>
      </c>
      <c r="E19" s="326">
        <f>SUM(E20:E21)</f>
        <v>0</v>
      </c>
      <c r="F19" s="326">
        <f t="shared" si="4"/>
        <v>0</v>
      </c>
      <c r="G19" s="326">
        <f>SUM(G20:G21)</f>
        <v>0</v>
      </c>
      <c r="H19" s="326">
        <f>SUM(H20:H21)</f>
        <v>0</v>
      </c>
      <c r="I19" s="326">
        <f>SUM(I20:I21)</f>
        <v>0</v>
      </c>
      <c r="J19" s="326">
        <f t="shared" si="4"/>
        <v>0</v>
      </c>
      <c r="K19" s="328"/>
    </row>
    <row r="20" spans="1:11" ht="15" x14ac:dyDescent="0.2">
      <c r="A20" s="331" t="s">
        <v>111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28"/>
    </row>
    <row r="21" spans="1:11" ht="15" x14ac:dyDescent="0.2">
      <c r="A21" s="331" t="s">
        <v>112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28"/>
    </row>
    <row r="22" spans="1:11" ht="15" x14ac:dyDescent="0.2">
      <c r="A22" s="331" t="s">
        <v>113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28"/>
    </row>
    <row r="23" spans="1:11" ht="15" x14ac:dyDescent="0.2">
      <c r="A23" s="331" t="s">
        <v>114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28"/>
    </row>
    <row r="24" spans="1:11" ht="15" x14ac:dyDescent="0.2">
      <c r="A24" s="330" t="s">
        <v>115</v>
      </c>
      <c r="B24" s="77">
        <f>SUM(B25:B31)</f>
        <v>0</v>
      </c>
      <c r="C24" s="77">
        <f t="shared" ref="C24:J24" si="5">SUM(C25:C31)</f>
        <v>0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0</v>
      </c>
      <c r="J24" s="77">
        <f t="shared" si="5"/>
        <v>0</v>
      </c>
      <c r="K24" s="328"/>
    </row>
    <row r="25" spans="1:11" ht="15" x14ac:dyDescent="0.2">
      <c r="A25" s="331" t="s">
        <v>512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28"/>
    </row>
    <row r="26" spans="1:11" ht="15" x14ac:dyDescent="0.2">
      <c r="A26" s="331" t="s">
        <v>239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28"/>
    </row>
    <row r="27" spans="1:11" ht="15" x14ac:dyDescent="0.2">
      <c r="A27" s="331" t="s">
        <v>240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28"/>
    </row>
    <row r="28" spans="1:11" ht="15" x14ac:dyDescent="0.2">
      <c r="A28" s="331" t="s">
        <v>241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28"/>
    </row>
    <row r="29" spans="1:11" ht="15" x14ac:dyDescent="0.2">
      <c r="A29" s="331" t="s">
        <v>242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28"/>
    </row>
    <row r="30" spans="1:11" ht="15" x14ac:dyDescent="0.2">
      <c r="A30" s="331" t="s">
        <v>243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28"/>
    </row>
    <row r="31" spans="1:11" ht="15" x14ac:dyDescent="0.2">
      <c r="A31" s="331" t="s">
        <v>244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28"/>
    </row>
    <row r="32" spans="1:11" ht="15" x14ac:dyDescent="0.2">
      <c r="A32" s="330" t="s">
        <v>116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328"/>
    </row>
    <row r="33" spans="1:11" ht="15" x14ac:dyDescent="0.2">
      <c r="A33" s="331" t="s">
        <v>245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28"/>
    </row>
    <row r="34" spans="1:11" ht="15" x14ac:dyDescent="0.2">
      <c r="A34" s="331" t="s">
        <v>246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28"/>
    </row>
    <row r="35" spans="1:11" ht="15" x14ac:dyDescent="0.2">
      <c r="A35" s="331" t="s">
        <v>247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28"/>
    </row>
    <row r="36" spans="1:11" ht="15" x14ac:dyDescent="0.2">
      <c r="A36" s="330" t="s">
        <v>117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328"/>
    </row>
    <row r="37" spans="1:11" ht="15" x14ac:dyDescent="0.2">
      <c r="A37" s="331" t="s">
        <v>118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28"/>
    </row>
    <row r="38" spans="1:11" ht="15" x14ac:dyDescent="0.2">
      <c r="A38" s="331" t="s">
        <v>119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28"/>
    </row>
    <row r="39" spans="1:11" ht="15" x14ac:dyDescent="0.2">
      <c r="A39" s="331" t="s">
        <v>120</v>
      </c>
      <c r="B39" s="326">
        <f t="shared" ref="B39:J39" si="8">SUM(B40:B41)</f>
        <v>0</v>
      </c>
      <c r="C39" s="326">
        <f t="shared" si="8"/>
        <v>0</v>
      </c>
      <c r="D39" s="326">
        <f t="shared" si="8"/>
        <v>0</v>
      </c>
      <c r="E39" s="326">
        <f t="shared" si="8"/>
        <v>0</v>
      </c>
      <c r="F39" s="326">
        <f t="shared" si="8"/>
        <v>0</v>
      </c>
      <c r="G39" s="326">
        <f t="shared" si="8"/>
        <v>0</v>
      </c>
      <c r="H39" s="326">
        <f t="shared" si="8"/>
        <v>0</v>
      </c>
      <c r="I39" s="326">
        <f t="shared" si="8"/>
        <v>0</v>
      </c>
      <c r="J39" s="326">
        <f t="shared" si="8"/>
        <v>0</v>
      </c>
      <c r="K39" s="328"/>
    </row>
    <row r="40" spans="1:11" ht="30" x14ac:dyDescent="0.2">
      <c r="A40" s="331" t="s">
        <v>373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28"/>
    </row>
    <row r="41" spans="1:11" ht="15" x14ac:dyDescent="0.2">
      <c r="A41" s="331" t="s">
        <v>121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28"/>
    </row>
    <row r="42" spans="1:11" ht="15" x14ac:dyDescent="0.2">
      <c r="A42" s="331" t="s">
        <v>122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28"/>
    </row>
    <row r="43" spans="1:11" ht="15" x14ac:dyDescent="0.2">
      <c r="A43" s="332"/>
      <c r="B43" s="332"/>
      <c r="C43" s="332"/>
      <c r="D43" s="332"/>
      <c r="E43" s="332"/>
      <c r="F43" s="332"/>
      <c r="G43" s="332"/>
      <c r="H43" s="332"/>
      <c r="I43" s="332"/>
      <c r="J43" s="332"/>
    </row>
    <row r="44" spans="1:11" s="315" customFormat="1" x14ac:dyDescent="0.2"/>
    <row r="45" spans="1:11" s="315" customFormat="1" x14ac:dyDescent="0.2">
      <c r="A45" s="320"/>
    </row>
    <row r="46" spans="1:11" s="2" customFormat="1" ht="15" x14ac:dyDescent="0.3">
      <c r="A46" s="67" t="s">
        <v>93</v>
      </c>
      <c r="D46" s="265"/>
    </row>
    <row r="47" spans="1:11" s="2" customFormat="1" ht="15" x14ac:dyDescent="0.3">
      <c r="D47" s="271"/>
      <c r="E47" s="271"/>
      <c r="F47" s="271"/>
      <c r="G47" s="271"/>
      <c r="I47" s="271"/>
    </row>
    <row r="48" spans="1:11" s="2" customFormat="1" ht="15" x14ac:dyDescent="0.3">
      <c r="B48" s="66"/>
      <c r="C48" s="66"/>
      <c r="F48" s="66"/>
      <c r="G48" s="323"/>
      <c r="H48" s="66"/>
      <c r="I48" s="271"/>
      <c r="J48" s="271"/>
    </row>
    <row r="49" spans="1:10" s="2" customFormat="1" ht="15" x14ac:dyDescent="0.3">
      <c r="B49" s="65" t="s">
        <v>248</v>
      </c>
      <c r="F49" s="12" t="s">
        <v>253</v>
      </c>
      <c r="G49" s="324"/>
      <c r="I49" s="271"/>
      <c r="J49" s="271"/>
    </row>
    <row r="50" spans="1:10" s="2" customFormat="1" ht="15" x14ac:dyDescent="0.3">
      <c r="B50" s="61" t="s">
        <v>123</v>
      </c>
      <c r="F50" s="2" t="s">
        <v>249</v>
      </c>
      <c r="G50" s="271"/>
      <c r="I50" s="271"/>
      <c r="J50" s="271"/>
    </row>
    <row r="51" spans="1:10" s="271" customFormat="1" ht="15" x14ac:dyDescent="0.3">
      <c r="A51" s="2"/>
      <c r="B51" s="320"/>
      <c r="H51" s="320"/>
    </row>
    <row r="52" spans="1:10" s="2" customFormat="1" ht="15" x14ac:dyDescent="0.3">
      <c r="A52" s="11"/>
      <c r="B52" s="11"/>
      <c r="C52" s="11"/>
    </row>
    <row r="53" spans="1:10" ht="15" x14ac:dyDescent="0.2">
      <c r="A53" s="332"/>
      <c r="B53" s="332"/>
      <c r="C53" s="332"/>
      <c r="D53" s="332"/>
      <c r="E53" s="332"/>
      <c r="F53" s="332"/>
      <c r="G53" s="332"/>
      <c r="H53" s="332"/>
      <c r="I53" s="332"/>
      <c r="J53" s="33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K15" sqref="K15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26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0" t="s">
        <v>479</v>
      </c>
      <c r="B1" s="71"/>
      <c r="C1" s="489" t="s">
        <v>94</v>
      </c>
      <c r="D1" s="489"/>
      <c r="E1" s="102"/>
    </row>
    <row r="2" spans="1:7" x14ac:dyDescent="0.3">
      <c r="A2" s="71" t="s">
        <v>124</v>
      </c>
      <c r="B2" s="71"/>
      <c r="C2" s="487" t="str">
        <f>'ფორმა N1'!M2</f>
        <v>01/01/--31/12/2023</v>
      </c>
      <c r="D2" s="488"/>
      <c r="E2" s="102"/>
    </row>
    <row r="3" spans="1:7" x14ac:dyDescent="0.3">
      <c r="A3" s="70"/>
      <c r="B3" s="71"/>
      <c r="C3" s="267"/>
      <c r="D3" s="267"/>
      <c r="E3" s="102"/>
    </row>
    <row r="4" spans="1:7" x14ac:dyDescent="0.3">
      <c r="A4" s="72" t="s">
        <v>254</v>
      </c>
      <c r="B4" s="96"/>
      <c r="C4" s="97"/>
      <c r="D4" s="71"/>
      <c r="E4" s="102"/>
    </row>
    <row r="5" spans="1:7" x14ac:dyDescent="0.3">
      <c r="A5" s="175">
        <f>'ფორმა N1'!D4</f>
        <v>0</v>
      </c>
      <c r="B5" s="12" t="s">
        <v>713</v>
      </c>
      <c r="C5" s="12"/>
      <c r="E5" s="102"/>
    </row>
    <row r="6" spans="1:7" x14ac:dyDescent="0.3">
      <c r="A6" s="98"/>
      <c r="B6" s="98"/>
      <c r="C6" s="98"/>
      <c r="D6" s="99"/>
      <c r="E6" s="102"/>
    </row>
    <row r="7" spans="1:7" x14ac:dyDescent="0.3">
      <c r="A7" s="71"/>
      <c r="B7" s="71"/>
      <c r="C7" s="71"/>
      <c r="D7" s="71"/>
      <c r="E7" s="102"/>
    </row>
    <row r="8" spans="1:7" s="6" customFormat="1" ht="39" customHeight="1" x14ac:dyDescent="0.3">
      <c r="A8" s="100" t="s">
        <v>64</v>
      </c>
      <c r="B8" s="74" t="s">
        <v>230</v>
      </c>
      <c r="C8" s="74" t="s">
        <v>66</v>
      </c>
      <c r="D8" s="74" t="s">
        <v>67</v>
      </c>
      <c r="E8" s="102"/>
    </row>
    <row r="9" spans="1:7" s="7" customFormat="1" ht="16.5" customHeight="1" x14ac:dyDescent="0.3">
      <c r="A9" s="176">
        <v>1</v>
      </c>
      <c r="B9" s="176" t="s">
        <v>65</v>
      </c>
      <c r="C9" s="448">
        <f>SUM(C10,C26)</f>
        <v>43196</v>
      </c>
      <c r="D9" s="448">
        <f>SUM(D10,D26)</f>
        <v>23996</v>
      </c>
      <c r="E9" s="102"/>
    </row>
    <row r="10" spans="1:7" s="7" customFormat="1" ht="16.5" customHeight="1" x14ac:dyDescent="0.3">
      <c r="A10" s="82">
        <v>1.1000000000000001</v>
      </c>
      <c r="B10" s="82" t="s">
        <v>69</v>
      </c>
      <c r="C10" s="448">
        <v>23996</v>
      </c>
      <c r="D10" s="448">
        <v>23996</v>
      </c>
      <c r="E10" s="102"/>
    </row>
    <row r="11" spans="1:7" s="9" customFormat="1" ht="16.5" customHeight="1" x14ac:dyDescent="0.3">
      <c r="A11" s="83" t="s">
        <v>30</v>
      </c>
      <c r="B11" s="83" t="s">
        <v>68</v>
      </c>
      <c r="C11" s="450"/>
      <c r="D11" s="450"/>
      <c r="E11" s="102"/>
    </row>
    <row r="12" spans="1:7" s="10" customFormat="1" ht="16.5" customHeight="1" x14ac:dyDescent="0.3">
      <c r="A12" s="83" t="s">
        <v>31</v>
      </c>
      <c r="B12" s="83" t="s">
        <v>283</v>
      </c>
      <c r="C12" s="185">
        <f>SUM(C14:C15)</f>
        <v>0</v>
      </c>
      <c r="D12" s="185">
        <f>SUM(D14:D15)</f>
        <v>0</v>
      </c>
      <c r="E12" s="102"/>
      <c r="G12" s="64"/>
    </row>
    <row r="13" spans="1:7" s="3" customFormat="1" ht="16.5" customHeight="1" x14ac:dyDescent="0.3">
      <c r="A13" s="92" t="s">
        <v>70</v>
      </c>
      <c r="B13" s="92" t="s">
        <v>286</v>
      </c>
      <c r="C13" s="450">
        <v>23996</v>
      </c>
      <c r="D13" s="450">
        <v>23996</v>
      </c>
      <c r="E13" s="102"/>
    </row>
    <row r="14" spans="1:7" s="3" customFormat="1" ht="16.5" customHeight="1" x14ac:dyDescent="0.3">
      <c r="A14" s="92" t="s">
        <v>408</v>
      </c>
      <c r="B14" s="92" t="s">
        <v>407</v>
      </c>
      <c r="C14" s="450"/>
      <c r="D14" s="450"/>
      <c r="E14" s="102"/>
    </row>
    <row r="15" spans="1:7" s="3" customFormat="1" ht="16.5" customHeight="1" x14ac:dyDescent="0.3">
      <c r="A15" s="92" t="s">
        <v>409</v>
      </c>
      <c r="B15" s="92" t="s">
        <v>83</v>
      </c>
      <c r="C15" s="450"/>
      <c r="D15" s="450"/>
      <c r="E15" s="102"/>
    </row>
    <row r="16" spans="1:7" s="3" customFormat="1" ht="16.5" customHeight="1" x14ac:dyDescent="0.3">
      <c r="A16" s="83" t="s">
        <v>71</v>
      </c>
      <c r="B16" s="83" t="s">
        <v>72</v>
      </c>
      <c r="C16" s="185">
        <f>SUM(C17:C18)</f>
        <v>0</v>
      </c>
      <c r="D16" s="185">
        <f>SUM(D17:D18)</f>
        <v>0</v>
      </c>
      <c r="E16" s="102"/>
    </row>
    <row r="17" spans="1:5" s="3" customFormat="1" ht="16.5" customHeight="1" x14ac:dyDescent="0.3">
      <c r="A17" s="92" t="s">
        <v>73</v>
      </c>
      <c r="B17" s="92" t="s">
        <v>75</v>
      </c>
      <c r="C17" s="450"/>
      <c r="D17" s="450"/>
      <c r="E17" s="102"/>
    </row>
    <row r="18" spans="1:5" s="3" customFormat="1" ht="32.25" customHeight="1" x14ac:dyDescent="0.3">
      <c r="A18" s="92" t="s">
        <v>74</v>
      </c>
      <c r="B18" s="92" t="s">
        <v>449</v>
      </c>
      <c r="C18" s="450"/>
      <c r="D18" s="450"/>
      <c r="E18" s="102"/>
    </row>
    <row r="19" spans="1:5" s="3" customFormat="1" ht="16.5" customHeight="1" x14ac:dyDescent="0.3">
      <c r="A19" s="83" t="s">
        <v>76</v>
      </c>
      <c r="B19" s="83" t="s">
        <v>363</v>
      </c>
      <c r="C19" s="185">
        <f>SUM(C20:C23)</f>
        <v>0</v>
      </c>
      <c r="D19" s="185">
        <f>SUM(D20:D23)</f>
        <v>0</v>
      </c>
      <c r="E19" s="102"/>
    </row>
    <row r="20" spans="1:5" s="3" customFormat="1" ht="16.5" customHeight="1" x14ac:dyDescent="0.3">
      <c r="A20" s="92" t="s">
        <v>77</v>
      </c>
      <c r="B20" s="92" t="s">
        <v>505</v>
      </c>
      <c r="C20" s="450"/>
      <c r="D20" s="450"/>
      <c r="E20" s="102"/>
    </row>
    <row r="21" spans="1:5" s="3" customFormat="1" ht="30" x14ac:dyDescent="0.3">
      <c r="A21" s="92" t="s">
        <v>78</v>
      </c>
      <c r="B21" s="92" t="s">
        <v>415</v>
      </c>
      <c r="C21" s="450"/>
      <c r="D21" s="450"/>
      <c r="E21" s="102"/>
    </row>
    <row r="22" spans="1:5" s="3" customFormat="1" x14ac:dyDescent="0.3">
      <c r="A22" s="92" t="s">
        <v>79</v>
      </c>
      <c r="B22" s="92" t="s">
        <v>434</v>
      </c>
      <c r="C22" s="450"/>
      <c r="D22" s="450"/>
      <c r="E22" s="102"/>
    </row>
    <row r="23" spans="1:5" s="3" customFormat="1" x14ac:dyDescent="0.3">
      <c r="A23" s="92" t="s">
        <v>80</v>
      </c>
      <c r="B23" s="92" t="s">
        <v>480</v>
      </c>
      <c r="C23" s="450"/>
      <c r="D23" s="450"/>
      <c r="E23" s="102"/>
    </row>
    <row r="24" spans="1:5" s="3" customFormat="1" ht="16.5" customHeight="1" x14ac:dyDescent="0.3">
      <c r="A24" s="83" t="s">
        <v>81</v>
      </c>
      <c r="B24" s="83" t="s">
        <v>377</v>
      </c>
      <c r="C24" s="473"/>
      <c r="D24" s="450"/>
      <c r="E24" s="102"/>
    </row>
    <row r="25" spans="1:5" s="3" customFormat="1" x14ac:dyDescent="0.3">
      <c r="A25" s="83" t="s">
        <v>232</v>
      </c>
      <c r="B25" s="83" t="s">
        <v>383</v>
      </c>
      <c r="C25" s="450"/>
      <c r="D25" s="450"/>
      <c r="E25" s="102"/>
    </row>
    <row r="26" spans="1:5" ht="16.5" customHeight="1" x14ac:dyDescent="0.3">
      <c r="A26" s="82">
        <v>1.2</v>
      </c>
      <c r="B26" s="82" t="s">
        <v>82</v>
      </c>
      <c r="C26" s="448">
        <f>SUM(C27,C35)</f>
        <v>19200</v>
      </c>
      <c r="D26" s="448">
        <f>SUM(D27,D35)</f>
        <v>0</v>
      </c>
      <c r="E26" s="102"/>
    </row>
    <row r="27" spans="1:5" ht="16.5" customHeight="1" x14ac:dyDescent="0.3">
      <c r="A27" s="83" t="s">
        <v>32</v>
      </c>
      <c r="B27" s="83" t="s">
        <v>286</v>
      </c>
      <c r="C27" s="185">
        <f>SUM(C28:C30)</f>
        <v>19200</v>
      </c>
      <c r="D27" s="185">
        <f>SUM(D28:D30)</f>
        <v>0</v>
      </c>
      <c r="E27" s="102"/>
    </row>
    <row r="28" spans="1:5" x14ac:dyDescent="0.3">
      <c r="A28" s="184" t="s">
        <v>84</v>
      </c>
      <c r="B28" s="184" t="s">
        <v>284</v>
      </c>
      <c r="C28" s="450">
        <v>18000</v>
      </c>
      <c r="D28" s="450">
        <v>0</v>
      </c>
      <c r="E28" s="102"/>
    </row>
    <row r="29" spans="1:5" x14ac:dyDescent="0.3">
      <c r="A29" s="184" t="s">
        <v>85</v>
      </c>
      <c r="B29" s="184" t="s">
        <v>287</v>
      </c>
      <c r="C29" s="450"/>
      <c r="D29" s="450"/>
      <c r="E29" s="102"/>
    </row>
    <row r="30" spans="1:5" x14ac:dyDescent="0.3">
      <c r="A30" s="184" t="s">
        <v>384</v>
      </c>
      <c r="B30" s="184" t="s">
        <v>285</v>
      </c>
      <c r="C30" s="450">
        <v>1200</v>
      </c>
      <c r="D30" s="450">
        <v>0</v>
      </c>
      <c r="E30" s="102"/>
    </row>
    <row r="31" spans="1:5" x14ac:dyDescent="0.3">
      <c r="A31" s="83" t="s">
        <v>33</v>
      </c>
      <c r="B31" s="83" t="s">
        <v>407</v>
      </c>
      <c r="C31" s="185">
        <f>SUM(C32:C34)</f>
        <v>0</v>
      </c>
      <c r="D31" s="185">
        <f>SUM(D32:D34)</f>
        <v>0</v>
      </c>
      <c r="E31" s="102"/>
    </row>
    <row r="32" spans="1:5" x14ac:dyDescent="0.3">
      <c r="A32" s="184" t="s">
        <v>12</v>
      </c>
      <c r="B32" s="184" t="s">
        <v>410</v>
      </c>
      <c r="C32" s="450"/>
      <c r="D32" s="450"/>
      <c r="E32" s="102"/>
    </row>
    <row r="33" spans="1:9" x14ac:dyDescent="0.3">
      <c r="A33" s="184" t="s">
        <v>13</v>
      </c>
      <c r="B33" s="184" t="s">
        <v>411</v>
      </c>
      <c r="C33" s="450"/>
      <c r="D33" s="450"/>
      <c r="E33" s="102"/>
    </row>
    <row r="34" spans="1:9" x14ac:dyDescent="0.3">
      <c r="A34" s="184" t="s">
        <v>261</v>
      </c>
      <c r="B34" s="184" t="s">
        <v>412</v>
      </c>
      <c r="C34" s="450"/>
      <c r="D34" s="8"/>
      <c r="E34" s="102"/>
    </row>
    <row r="35" spans="1:9" ht="31.5" customHeight="1" x14ac:dyDescent="0.3">
      <c r="A35" s="83" t="s">
        <v>34</v>
      </c>
      <c r="B35" s="195" t="s">
        <v>440</v>
      </c>
      <c r="C35" s="450"/>
      <c r="D35" s="8"/>
      <c r="E35" s="102"/>
    </row>
    <row r="36" spans="1:9" x14ac:dyDescent="0.3">
      <c r="D36" s="24"/>
      <c r="E36" s="103"/>
      <c r="F36" s="24"/>
    </row>
    <row r="37" spans="1:9" x14ac:dyDescent="0.3">
      <c r="A37" s="1"/>
      <c r="D37" s="24"/>
      <c r="E37" s="103"/>
      <c r="F37" s="24"/>
    </row>
    <row r="38" spans="1:9" x14ac:dyDescent="0.3">
      <c r="D38" s="24"/>
      <c r="E38" s="103"/>
      <c r="F38" s="24"/>
    </row>
    <row r="39" spans="1:9" x14ac:dyDescent="0.3">
      <c r="D39" s="24"/>
      <c r="E39" s="103"/>
      <c r="F39" s="24"/>
    </row>
    <row r="40" spans="1:9" x14ac:dyDescent="0.3">
      <c r="A40" s="65" t="s">
        <v>93</v>
      </c>
      <c r="D40" s="24"/>
      <c r="E40" s="103"/>
      <c r="F40" s="24"/>
    </row>
    <row r="41" spans="1:9" x14ac:dyDescent="0.3">
      <c r="D41" s="24"/>
      <c r="E41" s="372"/>
      <c r="F41" s="372"/>
      <c r="G41" s="271"/>
      <c r="H41" s="271"/>
      <c r="I41" s="271"/>
    </row>
    <row r="42" spans="1:9" x14ac:dyDescent="0.3">
      <c r="D42" s="104"/>
      <c r="E42" s="372"/>
      <c r="F42" s="372"/>
      <c r="G42" s="271"/>
      <c r="H42" s="271"/>
      <c r="I42" s="271"/>
    </row>
    <row r="43" spans="1:9" x14ac:dyDescent="0.3">
      <c r="A43" s="271"/>
      <c r="B43" s="65" t="s">
        <v>251</v>
      </c>
      <c r="D43" s="104"/>
      <c r="E43" s="372"/>
      <c r="F43" s="372"/>
      <c r="G43" s="271"/>
      <c r="H43" s="271"/>
      <c r="I43" s="271"/>
    </row>
    <row r="44" spans="1:9" x14ac:dyDescent="0.3">
      <c r="A44" s="271"/>
      <c r="B44" s="2" t="s">
        <v>250</v>
      </c>
      <c r="D44" s="104"/>
      <c r="E44" s="372"/>
      <c r="F44" s="372"/>
      <c r="G44" s="271"/>
      <c r="H44" s="271"/>
      <c r="I44" s="271"/>
    </row>
    <row r="45" spans="1:9" s="271" customFormat="1" ht="12.75" x14ac:dyDescent="0.2">
      <c r="B45" s="61" t="s">
        <v>123</v>
      </c>
      <c r="D45" s="372"/>
      <c r="E45" s="372"/>
      <c r="F45" s="372"/>
    </row>
    <row r="46" spans="1:9" x14ac:dyDescent="0.3">
      <c r="D46" s="24"/>
      <c r="E46" s="103"/>
      <c r="F46" s="24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M18" sqref="M18"/>
    </sheetView>
  </sheetViews>
  <sheetFormatPr defaultColWidth="9.140625" defaultRowHeight="12.75" x14ac:dyDescent="0.2"/>
  <cols>
    <col min="1" max="1" width="4.7109375" style="22" customWidth="1"/>
    <col min="2" max="2" width="24.28515625" style="22" customWidth="1"/>
    <col min="3" max="3" width="25.28515625" style="22" customWidth="1"/>
    <col min="4" max="4" width="20" style="22" customWidth="1"/>
    <col min="5" max="5" width="14.140625" style="21" customWidth="1"/>
    <col min="6" max="6" width="23.7109375" style="21" customWidth="1"/>
    <col min="7" max="7" width="19" style="21" customWidth="1"/>
    <col min="8" max="8" width="28" style="21" customWidth="1"/>
    <col min="9" max="9" width="1" style="21" customWidth="1"/>
    <col min="10" max="10" width="9.85546875" style="59" customWidth="1"/>
    <col min="11" max="11" width="12.7109375" style="59" customWidth="1"/>
    <col min="12" max="12" width="9.140625" style="60"/>
    <col min="13" max="16384" width="9.140625" style="22"/>
  </cols>
  <sheetData>
    <row r="1" spans="1:12" s="21" customFormat="1" ht="15" x14ac:dyDescent="0.2">
      <c r="A1" s="532" t="s">
        <v>475</v>
      </c>
      <c r="B1" s="532"/>
      <c r="C1" s="532"/>
      <c r="D1" s="532"/>
      <c r="E1" s="124"/>
      <c r="F1" s="124"/>
      <c r="G1" s="130"/>
      <c r="H1" s="95" t="s">
        <v>182</v>
      </c>
      <c r="I1" s="130"/>
      <c r="J1" s="62"/>
      <c r="K1" s="62"/>
      <c r="L1" s="62"/>
    </row>
    <row r="2" spans="1:12" s="21" customFormat="1" ht="15" x14ac:dyDescent="0.3">
      <c r="A2" s="99" t="s">
        <v>124</v>
      </c>
      <c r="B2" s="124"/>
      <c r="C2" s="124"/>
      <c r="D2" s="124">
        <v>10</v>
      </c>
      <c r="E2" s="124"/>
      <c r="F2" s="124"/>
      <c r="G2" s="131"/>
      <c r="H2" s="132" t="str">
        <f>'ფორმა N1'!M2</f>
        <v>01/01/--31/12/2023</v>
      </c>
      <c r="I2" s="131"/>
      <c r="J2" s="62"/>
      <c r="K2" s="62"/>
      <c r="L2" s="62"/>
    </row>
    <row r="3" spans="1:12" s="21" customFormat="1" ht="15" x14ac:dyDescent="0.2">
      <c r="A3" s="124"/>
      <c r="B3" s="124"/>
      <c r="C3" s="124"/>
      <c r="D3" s="124"/>
      <c r="E3" s="124"/>
      <c r="F3" s="124"/>
      <c r="G3" s="131"/>
      <c r="H3" s="127"/>
      <c r="I3" s="131"/>
      <c r="J3" s="62"/>
      <c r="K3" s="62"/>
      <c r="L3" s="62"/>
    </row>
    <row r="4" spans="1:12" s="2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24"/>
      <c r="F4" s="124"/>
      <c r="G4" s="124"/>
      <c r="H4" s="124"/>
      <c r="I4" s="130"/>
      <c r="J4" s="59"/>
      <c r="K4" s="59"/>
      <c r="L4" s="21"/>
    </row>
    <row r="5" spans="1:12" s="2" customFormat="1" ht="15" x14ac:dyDescent="0.3">
      <c r="A5" s="111">
        <f>'ფორმა N1'!D4</f>
        <v>0</v>
      </c>
      <c r="B5" s="112"/>
      <c r="C5" s="112"/>
      <c r="D5" s="112" t="s">
        <v>713</v>
      </c>
      <c r="E5" s="133"/>
      <c r="F5" s="134"/>
      <c r="G5" s="134"/>
      <c r="H5" s="134"/>
      <c r="I5" s="130"/>
      <c r="J5" s="59"/>
      <c r="K5" s="59"/>
      <c r="L5" s="12"/>
    </row>
    <row r="6" spans="1:12" s="21" customFormat="1" ht="13.5" x14ac:dyDescent="0.2">
      <c r="A6" s="128"/>
      <c r="B6" s="129"/>
      <c r="C6" s="129"/>
      <c r="D6" s="129"/>
      <c r="E6" s="124"/>
      <c r="F6" s="124"/>
      <c r="G6" s="124"/>
      <c r="H6" s="124"/>
      <c r="I6" s="130"/>
      <c r="J6" s="59"/>
      <c r="K6" s="59"/>
      <c r="L6" s="59"/>
    </row>
    <row r="7" spans="1:12" ht="30" x14ac:dyDescent="0.2">
      <c r="A7" s="121" t="s">
        <v>64</v>
      </c>
      <c r="B7" s="121" t="s">
        <v>339</v>
      </c>
      <c r="C7" s="122" t="s">
        <v>340</v>
      </c>
      <c r="D7" s="122" t="s">
        <v>216</v>
      </c>
      <c r="E7" s="122" t="s">
        <v>221</v>
      </c>
      <c r="F7" s="122" t="s">
        <v>222</v>
      </c>
      <c r="G7" s="122" t="s">
        <v>223</v>
      </c>
      <c r="H7" s="122" t="s">
        <v>224</v>
      </c>
      <c r="I7" s="130"/>
    </row>
    <row r="8" spans="1:12" ht="15" x14ac:dyDescent="0.2">
      <c r="A8" s="121">
        <v>1</v>
      </c>
      <c r="B8" s="121">
        <v>2</v>
      </c>
      <c r="C8" s="122">
        <v>3</v>
      </c>
      <c r="D8" s="121">
        <v>4</v>
      </c>
      <c r="E8" s="122">
        <v>5</v>
      </c>
      <c r="F8" s="121">
        <v>6</v>
      </c>
      <c r="G8" s="122">
        <v>7</v>
      </c>
      <c r="H8" s="122">
        <v>8</v>
      </c>
      <c r="I8" s="130"/>
    </row>
    <row r="9" spans="1:12" ht="30" x14ac:dyDescent="0.25">
      <c r="A9" s="63">
        <v>1</v>
      </c>
      <c r="B9" s="23" t="s">
        <v>219</v>
      </c>
      <c r="C9" s="23" t="s">
        <v>710</v>
      </c>
      <c r="D9" s="23"/>
      <c r="E9" s="23" t="s">
        <v>711</v>
      </c>
      <c r="F9" s="23"/>
      <c r="G9" s="139"/>
      <c r="H9" s="23" t="s">
        <v>712</v>
      </c>
      <c r="I9" s="130"/>
    </row>
    <row r="10" spans="1:12" ht="15" x14ac:dyDescent="0.25">
      <c r="A10" s="63">
        <v>2</v>
      </c>
      <c r="B10" s="23"/>
      <c r="C10" s="23"/>
      <c r="D10" s="23"/>
      <c r="E10" s="23"/>
      <c r="F10" s="23"/>
      <c r="G10" s="139"/>
      <c r="H10" s="23"/>
      <c r="I10" s="130"/>
    </row>
    <row r="11" spans="1:12" ht="15" x14ac:dyDescent="0.25">
      <c r="A11" s="63">
        <v>3</v>
      </c>
      <c r="B11" s="23"/>
      <c r="C11" s="23"/>
      <c r="D11" s="23"/>
      <c r="E11" s="23"/>
      <c r="F11" s="23"/>
      <c r="G11" s="139"/>
      <c r="H11" s="23"/>
      <c r="I11" s="130"/>
    </row>
    <row r="12" spans="1:12" ht="15" x14ac:dyDescent="0.25">
      <c r="A12" s="63">
        <v>4</v>
      </c>
      <c r="B12" s="23"/>
      <c r="C12" s="23"/>
      <c r="D12" s="23"/>
      <c r="E12" s="23"/>
      <c r="F12" s="23"/>
      <c r="G12" s="139"/>
      <c r="H12" s="23"/>
      <c r="I12" s="130"/>
    </row>
    <row r="13" spans="1:12" ht="15" x14ac:dyDescent="0.25">
      <c r="A13" s="63">
        <v>5</v>
      </c>
      <c r="B13" s="23"/>
      <c r="C13" s="23"/>
      <c r="D13" s="23"/>
      <c r="E13" s="23"/>
      <c r="F13" s="23"/>
      <c r="G13" s="139"/>
      <c r="H13" s="23"/>
      <c r="I13" s="130"/>
    </row>
    <row r="14" spans="1:12" ht="15" x14ac:dyDescent="0.25">
      <c r="A14" s="63">
        <v>6</v>
      </c>
      <c r="B14" s="23"/>
      <c r="C14" s="23"/>
      <c r="D14" s="23"/>
      <c r="E14" s="23"/>
      <c r="F14" s="23"/>
      <c r="G14" s="139"/>
      <c r="H14" s="23"/>
      <c r="I14" s="130"/>
    </row>
    <row r="15" spans="1:12" s="21" customFormat="1" ht="15" x14ac:dyDescent="0.25">
      <c r="A15" s="63">
        <v>7</v>
      </c>
      <c r="B15" s="23"/>
      <c r="C15" s="23"/>
      <c r="D15" s="23"/>
      <c r="E15" s="23"/>
      <c r="F15" s="23"/>
      <c r="G15" s="139"/>
      <c r="H15" s="23"/>
      <c r="I15" s="130"/>
      <c r="J15" s="59"/>
      <c r="K15" s="59"/>
      <c r="L15" s="59"/>
    </row>
    <row r="16" spans="1:12" s="21" customFormat="1" ht="15" x14ac:dyDescent="0.25">
      <c r="A16" s="63">
        <v>8</v>
      </c>
      <c r="B16" s="23"/>
      <c r="C16" s="23"/>
      <c r="D16" s="23"/>
      <c r="E16" s="23"/>
      <c r="F16" s="23"/>
      <c r="G16" s="139"/>
      <c r="H16" s="23"/>
      <c r="I16" s="130"/>
      <c r="J16" s="59"/>
      <c r="K16" s="59"/>
      <c r="L16" s="59"/>
    </row>
    <row r="17" spans="1:12" s="21" customFormat="1" ht="15" x14ac:dyDescent="0.25">
      <c r="A17" s="63">
        <v>9</v>
      </c>
      <c r="B17" s="23"/>
      <c r="C17" s="23"/>
      <c r="D17" s="23"/>
      <c r="E17" s="23"/>
      <c r="F17" s="23"/>
      <c r="G17" s="139"/>
      <c r="H17" s="23"/>
      <c r="I17" s="130"/>
      <c r="J17" s="59"/>
      <c r="K17" s="59"/>
      <c r="L17" s="59"/>
    </row>
    <row r="18" spans="1:12" s="21" customFormat="1" ht="15" x14ac:dyDescent="0.25">
      <c r="A18" s="63">
        <v>10</v>
      </c>
      <c r="B18" s="23"/>
      <c r="C18" s="23"/>
      <c r="D18" s="23"/>
      <c r="E18" s="23"/>
      <c r="F18" s="23"/>
      <c r="G18" s="139"/>
      <c r="H18" s="23"/>
      <c r="I18" s="130"/>
      <c r="J18" s="59"/>
      <c r="K18" s="59"/>
      <c r="L18" s="59"/>
    </row>
    <row r="19" spans="1:12" s="21" customFormat="1" ht="15" x14ac:dyDescent="0.25">
      <c r="A19" s="63">
        <v>11</v>
      </c>
      <c r="B19" s="23"/>
      <c r="C19" s="23"/>
      <c r="D19" s="23"/>
      <c r="E19" s="23"/>
      <c r="F19" s="23"/>
      <c r="G19" s="139"/>
      <c r="H19" s="23"/>
      <c r="I19" s="130"/>
      <c r="J19" s="59"/>
      <c r="K19" s="59"/>
      <c r="L19" s="59"/>
    </row>
    <row r="20" spans="1:12" s="21" customFormat="1" ht="15" x14ac:dyDescent="0.25">
      <c r="A20" s="63">
        <v>12</v>
      </c>
      <c r="B20" s="23"/>
      <c r="C20" s="23"/>
      <c r="D20" s="23"/>
      <c r="E20" s="23"/>
      <c r="F20" s="23"/>
      <c r="G20" s="139"/>
      <c r="H20" s="23"/>
      <c r="I20" s="130"/>
      <c r="J20" s="59"/>
      <c r="K20" s="59"/>
      <c r="L20" s="59"/>
    </row>
    <row r="21" spans="1:12" s="21" customFormat="1" ht="15" x14ac:dyDescent="0.25">
      <c r="A21" s="63">
        <v>13</v>
      </c>
      <c r="B21" s="23"/>
      <c r="C21" s="23"/>
      <c r="D21" s="23"/>
      <c r="E21" s="23"/>
      <c r="F21" s="23"/>
      <c r="G21" s="139"/>
      <c r="H21" s="23"/>
      <c r="I21" s="130"/>
      <c r="J21" s="59"/>
      <c r="K21" s="59"/>
      <c r="L21" s="59"/>
    </row>
    <row r="22" spans="1:12" s="21" customFormat="1" ht="15" x14ac:dyDescent="0.25">
      <c r="A22" s="63">
        <v>14</v>
      </c>
      <c r="B22" s="23"/>
      <c r="C22" s="23"/>
      <c r="D22" s="23"/>
      <c r="E22" s="23"/>
      <c r="F22" s="23"/>
      <c r="G22" s="139"/>
      <c r="H22" s="23"/>
      <c r="I22" s="130"/>
      <c r="J22" s="59"/>
      <c r="K22" s="59"/>
      <c r="L22" s="59"/>
    </row>
    <row r="23" spans="1:12" s="21" customFormat="1" ht="15" x14ac:dyDescent="0.25">
      <c r="A23" s="63">
        <v>15</v>
      </c>
      <c r="B23" s="23"/>
      <c r="C23" s="23"/>
      <c r="D23" s="23"/>
      <c r="E23" s="23"/>
      <c r="F23" s="23"/>
      <c r="G23" s="139"/>
      <c r="H23" s="23"/>
      <c r="I23" s="130"/>
      <c r="J23" s="59"/>
      <c r="K23" s="59"/>
      <c r="L23" s="59"/>
    </row>
    <row r="24" spans="1:12" s="21" customFormat="1" ht="15" x14ac:dyDescent="0.25">
      <c r="A24" s="63">
        <v>16</v>
      </c>
      <c r="B24" s="23"/>
      <c r="C24" s="23"/>
      <c r="D24" s="23"/>
      <c r="E24" s="23"/>
      <c r="F24" s="23"/>
      <c r="G24" s="139"/>
      <c r="H24" s="23"/>
      <c r="I24" s="130"/>
      <c r="J24" s="59"/>
      <c r="K24" s="59"/>
      <c r="L24" s="59"/>
    </row>
    <row r="25" spans="1:12" s="21" customFormat="1" ht="15" x14ac:dyDescent="0.25">
      <c r="A25" s="63">
        <v>17</v>
      </c>
      <c r="B25" s="23"/>
      <c r="C25" s="23"/>
      <c r="D25" s="23"/>
      <c r="E25" s="23"/>
      <c r="F25" s="23"/>
      <c r="G25" s="139"/>
      <c r="H25" s="23"/>
      <c r="I25" s="130"/>
      <c r="J25" s="59"/>
      <c r="K25" s="59"/>
      <c r="L25" s="59"/>
    </row>
    <row r="26" spans="1:12" s="21" customFormat="1" ht="15" x14ac:dyDescent="0.25">
      <c r="A26" s="63">
        <v>18</v>
      </c>
      <c r="B26" s="23"/>
      <c r="C26" s="23"/>
      <c r="D26" s="23"/>
      <c r="E26" s="23"/>
      <c r="F26" s="23"/>
      <c r="G26" s="139"/>
      <c r="H26" s="23"/>
      <c r="I26" s="130"/>
      <c r="J26" s="59"/>
      <c r="K26" s="59"/>
      <c r="L26" s="59"/>
    </row>
    <row r="27" spans="1:12" s="21" customFormat="1" ht="15" x14ac:dyDescent="0.25">
      <c r="A27" s="63" t="s">
        <v>258</v>
      </c>
      <c r="B27" s="23"/>
      <c r="C27" s="23"/>
      <c r="D27" s="23"/>
      <c r="E27" s="23"/>
      <c r="F27" s="23"/>
      <c r="G27" s="139"/>
      <c r="H27" s="23"/>
      <c r="I27" s="130"/>
      <c r="J27" s="59"/>
      <c r="K27" s="59"/>
      <c r="L27" s="59"/>
    </row>
    <row r="28" spans="1:12" s="21" customFormat="1" x14ac:dyDescent="0.2">
      <c r="J28" s="59"/>
      <c r="K28" s="59"/>
      <c r="L28" s="59"/>
    </row>
    <row r="29" spans="1:12" s="21" customFormat="1" x14ac:dyDescent="0.2"/>
    <row r="30" spans="1:12" s="21" customFormat="1" x14ac:dyDescent="0.2">
      <c r="A30" s="22"/>
    </row>
    <row r="31" spans="1:12" s="2" customFormat="1" ht="15" x14ac:dyDescent="0.3">
      <c r="B31" s="67" t="s">
        <v>93</v>
      </c>
      <c r="E31" s="5"/>
    </row>
    <row r="32" spans="1:12" s="2" customFormat="1" ht="15" x14ac:dyDescent="0.3">
      <c r="C32" s="66"/>
      <c r="E32" s="66"/>
      <c r="F32" s="69"/>
      <c r="G32"/>
      <c r="H32"/>
      <c r="I32"/>
    </row>
    <row r="33" spans="1:9" s="2" customFormat="1" ht="15" x14ac:dyDescent="0.3">
      <c r="A33"/>
      <c r="C33" s="65" t="s">
        <v>248</v>
      </c>
      <c r="E33" s="12" t="s">
        <v>253</v>
      </c>
      <c r="F33" s="68"/>
      <c r="G33"/>
      <c r="H33"/>
      <c r="I33"/>
    </row>
    <row r="34" spans="1:9" s="2" customFormat="1" ht="15" x14ac:dyDescent="0.3">
      <c r="A34"/>
      <c r="C34" s="61" t="s">
        <v>123</v>
      </c>
      <c r="E34" s="2" t="s">
        <v>249</v>
      </c>
      <c r="F34"/>
      <c r="G34"/>
      <c r="H34"/>
      <c r="I34"/>
    </row>
    <row r="35" spans="1:9" customFormat="1" ht="15" x14ac:dyDescent="0.3">
      <c r="B35" s="2"/>
      <c r="C35" s="22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P16" sqref="P16"/>
    </sheetView>
  </sheetViews>
  <sheetFormatPr defaultColWidth="9.140625" defaultRowHeight="12.75" x14ac:dyDescent="0.2"/>
  <cols>
    <col min="1" max="1" width="4.7109375" style="320" customWidth="1"/>
    <col min="2" max="2" width="23.28515625" style="320" customWidth="1"/>
    <col min="3" max="4" width="17.7109375" style="320" customWidth="1"/>
    <col min="5" max="6" width="14.140625" style="315" customWidth="1"/>
    <col min="7" max="7" width="20.42578125" style="315" customWidth="1"/>
    <col min="8" max="8" width="23.7109375" style="315" customWidth="1"/>
    <col min="9" max="9" width="21.42578125" style="315" customWidth="1"/>
    <col min="10" max="10" width="1" style="325" customWidth="1"/>
    <col min="11" max="16384" width="9.140625" style="320"/>
  </cols>
  <sheetData>
    <row r="1" spans="1:12" s="315" customFormat="1" ht="15" x14ac:dyDescent="0.2">
      <c r="A1" s="532" t="s">
        <v>496</v>
      </c>
      <c r="B1" s="532"/>
      <c r="C1" s="532"/>
      <c r="D1" s="532"/>
      <c r="E1" s="532"/>
      <c r="F1" s="129"/>
      <c r="G1" s="129"/>
      <c r="H1" s="302"/>
      <c r="I1" s="266" t="s">
        <v>182</v>
      </c>
      <c r="J1" s="135"/>
    </row>
    <row r="2" spans="1:12" s="315" customFormat="1" ht="15" x14ac:dyDescent="0.3">
      <c r="A2" s="99" t="s">
        <v>124</v>
      </c>
      <c r="B2" s="129"/>
      <c r="C2" s="129"/>
      <c r="D2" s="129"/>
      <c r="E2" s="129"/>
      <c r="F2" s="129"/>
      <c r="G2" s="129"/>
      <c r="H2" s="302"/>
      <c r="I2" s="261" t="str">
        <f>'ფორმა N1'!M2</f>
        <v>01/01/--31/12/2023</v>
      </c>
      <c r="J2" s="135"/>
    </row>
    <row r="3" spans="1:12" s="315" customFormat="1" ht="15" x14ac:dyDescent="0.2">
      <c r="A3" s="129"/>
      <c r="B3" s="129"/>
      <c r="C3" s="129"/>
      <c r="D3" s="129"/>
      <c r="E3" s="129"/>
      <c r="F3" s="129"/>
      <c r="G3" s="129"/>
      <c r="H3" s="127"/>
      <c r="I3" s="127"/>
      <c r="J3" s="135"/>
    </row>
    <row r="4" spans="1:12" s="2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2"/>
      <c r="E4" s="303"/>
      <c r="F4" s="129"/>
      <c r="G4" s="129"/>
      <c r="H4" s="129"/>
      <c r="I4" s="303"/>
      <c r="J4" s="98"/>
      <c r="L4" s="315"/>
    </row>
    <row r="5" spans="1:12" s="2" customFormat="1" ht="15" x14ac:dyDescent="0.3">
      <c r="A5" s="111">
        <f>'ფორმა N1'!D4</f>
        <v>0</v>
      </c>
      <c r="B5" s="112"/>
      <c r="C5" s="112"/>
      <c r="D5" s="112" t="s">
        <v>713</v>
      </c>
      <c r="E5" s="316"/>
      <c r="F5" s="317"/>
      <c r="G5" s="317"/>
      <c r="H5" s="317"/>
      <c r="I5" s="316"/>
      <c r="J5" s="98"/>
    </row>
    <row r="6" spans="1:12" s="315" customFormat="1" ht="13.5" x14ac:dyDescent="0.2">
      <c r="A6" s="128"/>
      <c r="B6" s="129"/>
      <c r="C6" s="129"/>
      <c r="D6" s="129"/>
      <c r="E6" s="129"/>
      <c r="F6" s="129"/>
      <c r="G6" s="129"/>
      <c r="H6" s="129"/>
      <c r="I6" s="129"/>
      <c r="J6" s="318"/>
    </row>
    <row r="7" spans="1:12" ht="30" x14ac:dyDescent="0.2">
      <c r="A7" s="306" t="s">
        <v>64</v>
      </c>
      <c r="B7" s="308" t="s">
        <v>229</v>
      </c>
      <c r="C7" s="307" t="s">
        <v>225</v>
      </c>
      <c r="D7" s="307" t="s">
        <v>226</v>
      </c>
      <c r="E7" s="307" t="s">
        <v>227</v>
      </c>
      <c r="F7" s="307" t="s">
        <v>228</v>
      </c>
      <c r="G7" s="307" t="s">
        <v>222</v>
      </c>
      <c r="H7" s="307" t="s">
        <v>223</v>
      </c>
      <c r="I7" s="307" t="s">
        <v>224</v>
      </c>
      <c r="J7" s="319"/>
    </row>
    <row r="8" spans="1:12" ht="15" x14ac:dyDescent="0.2">
      <c r="A8" s="308">
        <v>1</v>
      </c>
      <c r="B8" s="308">
        <v>2</v>
      </c>
      <c r="C8" s="307">
        <v>3</v>
      </c>
      <c r="D8" s="308">
        <v>4</v>
      </c>
      <c r="E8" s="307">
        <v>5</v>
      </c>
      <c r="F8" s="308">
        <v>6</v>
      </c>
      <c r="G8" s="307">
        <v>7</v>
      </c>
      <c r="H8" s="308">
        <v>8</v>
      </c>
      <c r="I8" s="307">
        <v>9</v>
      </c>
      <c r="J8" s="319"/>
    </row>
    <row r="9" spans="1:12" ht="15" x14ac:dyDescent="0.25">
      <c r="A9" s="309">
        <v>1</v>
      </c>
      <c r="B9" s="310"/>
      <c r="C9" s="310"/>
      <c r="D9" s="310"/>
      <c r="E9" s="310"/>
      <c r="F9" s="310"/>
      <c r="G9" s="310"/>
      <c r="H9" s="321"/>
      <c r="I9" s="310"/>
      <c r="J9" s="319"/>
    </row>
    <row r="10" spans="1:12" ht="15" x14ac:dyDescent="0.25">
      <c r="A10" s="309">
        <v>2</v>
      </c>
      <c r="B10" s="310"/>
      <c r="C10" s="310"/>
      <c r="D10" s="310"/>
      <c r="E10" s="310"/>
      <c r="F10" s="310"/>
      <c r="G10" s="310"/>
      <c r="H10" s="321"/>
      <c r="I10" s="310"/>
      <c r="J10" s="319"/>
    </row>
    <row r="11" spans="1:12" ht="15" x14ac:dyDescent="0.25">
      <c r="A11" s="309">
        <v>3</v>
      </c>
      <c r="B11" s="310"/>
      <c r="C11" s="310"/>
      <c r="D11" s="310"/>
      <c r="E11" s="310"/>
      <c r="F11" s="310"/>
      <c r="G11" s="310"/>
      <c r="H11" s="321"/>
      <c r="I11" s="310"/>
      <c r="J11" s="319"/>
    </row>
    <row r="12" spans="1:12" ht="15" x14ac:dyDescent="0.25">
      <c r="A12" s="309">
        <v>4</v>
      </c>
      <c r="B12" s="310"/>
      <c r="C12" s="310"/>
      <c r="D12" s="310"/>
      <c r="E12" s="310"/>
      <c r="F12" s="310"/>
      <c r="G12" s="310"/>
      <c r="H12" s="321"/>
      <c r="I12" s="310"/>
      <c r="J12" s="319"/>
    </row>
    <row r="13" spans="1:12" ht="15" x14ac:dyDescent="0.25">
      <c r="A13" s="309">
        <v>5</v>
      </c>
      <c r="B13" s="310"/>
      <c r="C13" s="310"/>
      <c r="D13" s="310"/>
      <c r="E13" s="310"/>
      <c r="F13" s="310"/>
      <c r="G13" s="310"/>
      <c r="H13" s="321"/>
      <c r="I13" s="310"/>
      <c r="J13" s="319"/>
    </row>
    <row r="14" spans="1:12" ht="15" x14ac:dyDescent="0.25">
      <c r="A14" s="309">
        <v>6</v>
      </c>
      <c r="B14" s="310"/>
      <c r="C14" s="310"/>
      <c r="D14" s="310"/>
      <c r="E14" s="310"/>
      <c r="F14" s="310"/>
      <c r="G14" s="310"/>
      <c r="H14" s="321"/>
      <c r="I14" s="310"/>
      <c r="J14" s="319"/>
    </row>
    <row r="15" spans="1:12" s="315" customFormat="1" ht="15" x14ac:dyDescent="0.25">
      <c r="A15" s="309">
        <v>7</v>
      </c>
      <c r="B15" s="310"/>
      <c r="C15" s="310"/>
      <c r="D15" s="310"/>
      <c r="E15" s="310"/>
      <c r="F15" s="310"/>
      <c r="G15" s="310"/>
      <c r="H15" s="321"/>
      <c r="I15" s="310"/>
      <c r="J15" s="318"/>
    </row>
    <row r="16" spans="1:12" s="315" customFormat="1" ht="15" x14ac:dyDescent="0.25">
      <c r="A16" s="309">
        <v>8</v>
      </c>
      <c r="B16" s="310"/>
      <c r="C16" s="310"/>
      <c r="D16" s="310"/>
      <c r="E16" s="310"/>
      <c r="F16" s="310"/>
      <c r="G16" s="310"/>
      <c r="H16" s="321"/>
      <c r="I16" s="310"/>
      <c r="J16" s="318"/>
    </row>
    <row r="17" spans="1:10" s="315" customFormat="1" ht="15" x14ac:dyDescent="0.25">
      <c r="A17" s="309">
        <v>9</v>
      </c>
      <c r="B17" s="310"/>
      <c r="C17" s="310"/>
      <c r="D17" s="310"/>
      <c r="E17" s="310"/>
      <c r="F17" s="310"/>
      <c r="G17" s="310"/>
      <c r="H17" s="321"/>
      <c r="I17" s="310"/>
      <c r="J17" s="318"/>
    </row>
    <row r="18" spans="1:10" s="315" customFormat="1" ht="15" x14ac:dyDescent="0.25">
      <c r="A18" s="309">
        <v>10</v>
      </c>
      <c r="B18" s="310"/>
      <c r="C18" s="310"/>
      <c r="D18" s="310"/>
      <c r="E18" s="310"/>
      <c r="F18" s="310"/>
      <c r="G18" s="310"/>
      <c r="H18" s="321"/>
      <c r="I18" s="310"/>
      <c r="J18" s="318"/>
    </row>
    <row r="19" spans="1:10" s="315" customFormat="1" ht="15" x14ac:dyDescent="0.25">
      <c r="A19" s="309">
        <v>11</v>
      </c>
      <c r="B19" s="310"/>
      <c r="C19" s="310"/>
      <c r="D19" s="310"/>
      <c r="E19" s="310"/>
      <c r="F19" s="310"/>
      <c r="G19" s="310"/>
      <c r="H19" s="321"/>
      <c r="I19" s="310"/>
      <c r="J19" s="318"/>
    </row>
    <row r="20" spans="1:10" s="315" customFormat="1" ht="15" x14ac:dyDescent="0.25">
      <c r="A20" s="309">
        <v>12</v>
      </c>
      <c r="B20" s="310"/>
      <c r="C20" s="310"/>
      <c r="D20" s="310"/>
      <c r="E20" s="310"/>
      <c r="F20" s="310"/>
      <c r="G20" s="310"/>
      <c r="H20" s="321"/>
      <c r="I20" s="310"/>
      <c r="J20" s="318"/>
    </row>
    <row r="21" spans="1:10" s="315" customFormat="1" ht="15" x14ac:dyDescent="0.25">
      <c r="A21" s="309">
        <v>13</v>
      </c>
      <c r="B21" s="310"/>
      <c r="C21" s="310"/>
      <c r="D21" s="310"/>
      <c r="E21" s="310"/>
      <c r="F21" s="310"/>
      <c r="G21" s="310"/>
      <c r="H21" s="321"/>
      <c r="I21" s="310"/>
      <c r="J21" s="318"/>
    </row>
    <row r="22" spans="1:10" s="315" customFormat="1" ht="15" x14ac:dyDescent="0.25">
      <c r="A22" s="309">
        <v>14</v>
      </c>
      <c r="B22" s="310"/>
      <c r="C22" s="310"/>
      <c r="D22" s="310"/>
      <c r="E22" s="310"/>
      <c r="F22" s="310"/>
      <c r="G22" s="310"/>
      <c r="H22" s="321"/>
      <c r="I22" s="310"/>
      <c r="J22" s="318"/>
    </row>
    <row r="23" spans="1:10" s="315" customFormat="1" ht="15" x14ac:dyDescent="0.25">
      <c r="A23" s="309">
        <v>15</v>
      </c>
      <c r="B23" s="310"/>
      <c r="C23" s="310"/>
      <c r="D23" s="310"/>
      <c r="E23" s="310"/>
      <c r="F23" s="310"/>
      <c r="G23" s="310"/>
      <c r="H23" s="321"/>
      <c r="I23" s="310"/>
      <c r="J23" s="318"/>
    </row>
    <row r="24" spans="1:10" s="315" customFormat="1" ht="15" x14ac:dyDescent="0.25">
      <c r="A24" s="309">
        <v>16</v>
      </c>
      <c r="B24" s="310"/>
      <c r="C24" s="310"/>
      <c r="D24" s="310"/>
      <c r="E24" s="310"/>
      <c r="F24" s="310"/>
      <c r="G24" s="310"/>
      <c r="H24" s="321"/>
      <c r="I24" s="310"/>
      <c r="J24" s="318"/>
    </row>
    <row r="25" spans="1:10" s="315" customFormat="1" ht="15" x14ac:dyDescent="0.25">
      <c r="A25" s="309">
        <v>17</v>
      </c>
      <c r="B25" s="310"/>
      <c r="C25" s="310"/>
      <c r="D25" s="310"/>
      <c r="E25" s="310"/>
      <c r="F25" s="310"/>
      <c r="G25" s="310"/>
      <c r="H25" s="321"/>
      <c r="I25" s="310"/>
      <c r="J25" s="318"/>
    </row>
    <row r="26" spans="1:10" s="315" customFormat="1" ht="15" x14ac:dyDescent="0.25">
      <c r="A26" s="309">
        <v>18</v>
      </c>
      <c r="B26" s="310"/>
      <c r="C26" s="310"/>
      <c r="D26" s="310"/>
      <c r="E26" s="310"/>
      <c r="F26" s="310"/>
      <c r="G26" s="310"/>
      <c r="H26" s="321"/>
      <c r="I26" s="310"/>
      <c r="J26" s="318"/>
    </row>
    <row r="27" spans="1:10" s="315" customFormat="1" ht="15" x14ac:dyDescent="0.25">
      <c r="A27" s="309" t="s">
        <v>258</v>
      </c>
      <c r="B27" s="310"/>
      <c r="C27" s="310"/>
      <c r="D27" s="310"/>
      <c r="E27" s="310"/>
      <c r="F27" s="310"/>
      <c r="G27" s="310"/>
      <c r="H27" s="321"/>
      <c r="I27" s="310"/>
      <c r="J27" s="318"/>
    </row>
    <row r="28" spans="1:10" s="315" customFormat="1" x14ac:dyDescent="0.2">
      <c r="J28" s="322"/>
    </row>
    <row r="29" spans="1:10" s="315" customFormat="1" x14ac:dyDescent="0.2"/>
    <row r="30" spans="1:10" s="315" customFormat="1" x14ac:dyDescent="0.2">
      <c r="A30" s="320"/>
    </row>
    <row r="31" spans="1:10" s="2" customFormat="1" ht="15" x14ac:dyDescent="0.3">
      <c r="B31" s="67" t="s">
        <v>93</v>
      </c>
      <c r="E31" s="265"/>
    </row>
    <row r="32" spans="1:10" s="2" customFormat="1" ht="15" x14ac:dyDescent="0.3">
      <c r="C32" s="66"/>
      <c r="E32" s="66"/>
      <c r="F32" s="323"/>
      <c r="G32" s="323"/>
      <c r="H32" s="271"/>
      <c r="I32" s="271"/>
    </row>
    <row r="33" spans="1:10" s="2" customFormat="1" ht="15" x14ac:dyDescent="0.3">
      <c r="A33" s="271"/>
      <c r="C33" s="65" t="s">
        <v>248</v>
      </c>
      <c r="E33" s="12" t="s">
        <v>253</v>
      </c>
      <c r="F33" s="324"/>
      <c r="G33" s="271"/>
      <c r="H33" s="271"/>
      <c r="I33" s="271"/>
    </row>
    <row r="34" spans="1:10" s="2" customFormat="1" ht="15" x14ac:dyDescent="0.3">
      <c r="A34" s="271"/>
      <c r="C34" s="61" t="s">
        <v>123</v>
      </c>
      <c r="E34" s="2" t="s">
        <v>249</v>
      </c>
      <c r="F34" s="271"/>
      <c r="G34" s="271"/>
      <c r="H34" s="271"/>
      <c r="I34" s="271"/>
    </row>
    <row r="35" spans="1:10" s="271" customFormat="1" ht="15" x14ac:dyDescent="0.3">
      <c r="B35" s="2"/>
      <c r="C35" s="320"/>
    </row>
    <row r="36" spans="1:10" s="271" customFormat="1" x14ac:dyDescent="0.2"/>
    <row r="37" spans="1:10" s="315" customFormat="1" x14ac:dyDescent="0.2">
      <c r="J37" s="322"/>
    </row>
    <row r="38" spans="1:10" s="315" customFormat="1" x14ac:dyDescent="0.2">
      <c r="J38" s="322"/>
    </row>
    <row r="39" spans="1:10" s="315" customFormat="1" x14ac:dyDescent="0.2">
      <c r="J39" s="322"/>
    </row>
    <row r="40" spans="1:10" s="315" customFormat="1" x14ac:dyDescent="0.2">
      <c r="J40" s="322"/>
    </row>
    <row r="41" spans="1:10" s="315" customFormat="1" x14ac:dyDescent="0.2">
      <c r="J41" s="322"/>
    </row>
    <row r="42" spans="1:10" s="315" customFormat="1" x14ac:dyDescent="0.2">
      <c r="J42" s="322"/>
    </row>
    <row r="43" spans="1:10" s="315" customFormat="1" x14ac:dyDescent="0.2">
      <c r="J43" s="322"/>
    </row>
    <row r="44" spans="1:10" s="315" customFormat="1" x14ac:dyDescent="0.2">
      <c r="J44" s="322"/>
    </row>
    <row r="45" spans="1:10" s="315" customFormat="1" x14ac:dyDescent="0.2">
      <c r="J45" s="322"/>
    </row>
    <row r="46" spans="1:10" s="315" customFormat="1" x14ac:dyDescent="0.2">
      <c r="J46" s="322"/>
    </row>
    <row r="47" spans="1:10" s="315" customFormat="1" x14ac:dyDescent="0.2">
      <c r="J47" s="322"/>
    </row>
    <row r="48" spans="1:10" s="315" customFormat="1" x14ac:dyDescent="0.2">
      <c r="J48" s="322"/>
    </row>
    <row r="49" spans="10:10" s="315" customFormat="1" x14ac:dyDescent="0.2">
      <c r="J49" s="322"/>
    </row>
    <row r="50" spans="10:10" s="315" customFormat="1" x14ac:dyDescent="0.2">
      <c r="J50" s="322"/>
    </row>
    <row r="51" spans="10:10" s="315" customFormat="1" x14ac:dyDescent="0.2">
      <c r="J51" s="322"/>
    </row>
    <row r="52" spans="10:10" s="315" customFormat="1" x14ac:dyDescent="0.2">
      <c r="J52" s="322"/>
    </row>
    <row r="53" spans="10:10" s="315" customFormat="1" x14ac:dyDescent="0.2">
      <c r="J53" s="322"/>
    </row>
    <row r="54" spans="10:10" s="315" customFormat="1" x14ac:dyDescent="0.2">
      <c r="J54" s="322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D5" sqref="D5"/>
    </sheetView>
  </sheetViews>
  <sheetFormatPr defaultColWidth="9.140625" defaultRowHeight="12.75" x14ac:dyDescent="0.2"/>
  <cols>
    <col min="1" max="1" width="11.7109375" style="170" customWidth="1"/>
    <col min="2" max="2" width="21.5703125" style="170" customWidth="1"/>
    <col min="3" max="3" width="19.140625" style="170" customWidth="1"/>
    <col min="4" max="4" width="23.7109375" style="170" customWidth="1"/>
    <col min="5" max="6" width="16.5703125" style="170" bestFit="1" customWidth="1"/>
    <col min="7" max="7" width="17" style="170" customWidth="1"/>
    <col min="8" max="8" width="19" style="170" customWidth="1"/>
    <col min="9" max="9" width="24.42578125" style="170" customWidth="1"/>
    <col min="10" max="16384" width="9.140625" style="170"/>
  </cols>
  <sheetData>
    <row r="1" spans="1:13" s="271" customFormat="1" ht="15" x14ac:dyDescent="0.2">
      <c r="A1" s="532" t="s">
        <v>495</v>
      </c>
      <c r="B1" s="532"/>
      <c r="C1" s="532"/>
      <c r="D1" s="532"/>
      <c r="E1" s="532"/>
      <c r="F1" s="129"/>
      <c r="G1" s="129"/>
      <c r="H1" s="302"/>
      <c r="I1" s="73" t="s">
        <v>94</v>
      </c>
    </row>
    <row r="2" spans="1:13" s="271" customFormat="1" ht="15" x14ac:dyDescent="0.3">
      <c r="A2" s="99" t="s">
        <v>124</v>
      </c>
      <c r="B2" s="129"/>
      <c r="C2" s="129"/>
      <c r="D2" s="129"/>
      <c r="E2" s="129"/>
      <c r="F2" s="129"/>
      <c r="G2" s="129"/>
      <c r="H2" s="302"/>
      <c r="I2" s="261" t="str">
        <f>'ფორმა N1'!M2</f>
        <v>01/01/--31/12/2023</v>
      </c>
    </row>
    <row r="3" spans="1:13" s="271" customFormat="1" ht="15" x14ac:dyDescent="0.2">
      <c r="A3" s="129"/>
      <c r="B3" s="129"/>
      <c r="C3" s="129"/>
      <c r="D3" s="129"/>
      <c r="E3" s="129"/>
      <c r="F3" s="129"/>
      <c r="G3" s="129"/>
      <c r="H3" s="127"/>
      <c r="I3" s="127"/>
      <c r="M3" s="170"/>
    </row>
    <row r="4" spans="1:13" s="271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129"/>
      <c r="E4" s="129"/>
      <c r="F4" s="129"/>
      <c r="G4" s="129"/>
      <c r="H4" s="129"/>
      <c r="I4" s="303"/>
    </row>
    <row r="5" spans="1:13" ht="15" x14ac:dyDescent="0.3">
      <c r="A5" s="165">
        <f>'ფორმა N1'!D4</f>
        <v>0</v>
      </c>
      <c r="B5" s="75"/>
      <c r="C5" s="75"/>
      <c r="D5" s="304" t="s">
        <v>713</v>
      </c>
      <c r="E5" s="304"/>
      <c r="F5" s="304"/>
      <c r="G5" s="304"/>
      <c r="H5" s="304"/>
      <c r="I5" s="305"/>
    </row>
    <row r="6" spans="1:13" s="271" customFormat="1" ht="13.5" x14ac:dyDescent="0.2">
      <c r="A6" s="128"/>
      <c r="B6" s="129"/>
      <c r="C6" s="129"/>
      <c r="D6" s="129"/>
      <c r="E6" s="129"/>
      <c r="F6" s="129"/>
      <c r="G6" s="129"/>
      <c r="H6" s="129"/>
      <c r="I6" s="129"/>
    </row>
    <row r="7" spans="1:13" s="271" customFormat="1" ht="75" x14ac:dyDescent="0.2">
      <c r="A7" s="306" t="s">
        <v>64</v>
      </c>
      <c r="B7" s="307" t="s">
        <v>341</v>
      </c>
      <c r="C7" s="307" t="s">
        <v>342</v>
      </c>
      <c r="D7" s="307" t="s">
        <v>346</v>
      </c>
      <c r="E7" s="307" t="s">
        <v>347</v>
      </c>
      <c r="F7" s="307" t="s">
        <v>343</v>
      </c>
      <c r="G7" s="307" t="s">
        <v>344</v>
      </c>
      <c r="H7" s="307" t="s">
        <v>354</v>
      </c>
      <c r="I7" s="307" t="s">
        <v>345</v>
      </c>
    </row>
    <row r="8" spans="1:13" s="271" customFormat="1" ht="15" x14ac:dyDescent="0.2">
      <c r="A8" s="308">
        <v>1</v>
      </c>
      <c r="B8" s="308">
        <v>2</v>
      </c>
      <c r="C8" s="307">
        <v>3</v>
      </c>
      <c r="D8" s="308">
        <v>6</v>
      </c>
      <c r="E8" s="307">
        <v>7</v>
      </c>
      <c r="F8" s="308">
        <v>8</v>
      </c>
      <c r="G8" s="308">
        <v>9</v>
      </c>
      <c r="H8" s="308">
        <v>10</v>
      </c>
      <c r="I8" s="307">
        <v>11</v>
      </c>
    </row>
    <row r="9" spans="1:13" s="271" customFormat="1" ht="15" x14ac:dyDescent="0.2">
      <c r="A9" s="309">
        <v>1</v>
      </c>
      <c r="B9" s="309"/>
      <c r="C9" s="310"/>
      <c r="D9" s="310"/>
      <c r="E9" s="310"/>
      <c r="F9" s="311"/>
      <c r="G9" s="311"/>
      <c r="H9" s="311"/>
      <c r="I9" s="310"/>
    </row>
    <row r="10" spans="1:13" s="271" customFormat="1" ht="15" x14ac:dyDescent="0.2">
      <c r="A10" s="309">
        <v>2</v>
      </c>
      <c r="B10" s="310"/>
      <c r="C10" s="310"/>
      <c r="D10" s="310"/>
      <c r="E10" s="310"/>
      <c r="F10" s="311"/>
      <c r="G10" s="311"/>
      <c r="H10" s="311"/>
      <c r="I10" s="310"/>
    </row>
    <row r="11" spans="1:13" s="271" customFormat="1" ht="15" x14ac:dyDescent="0.2">
      <c r="A11" s="309">
        <v>3</v>
      </c>
      <c r="B11" s="310"/>
      <c r="C11" s="310"/>
      <c r="D11" s="310"/>
      <c r="E11" s="310"/>
      <c r="F11" s="311"/>
      <c r="G11" s="311"/>
      <c r="H11" s="311"/>
      <c r="I11" s="310"/>
    </row>
    <row r="12" spans="1:13" s="271" customFormat="1" ht="15" x14ac:dyDescent="0.2">
      <c r="A12" s="309">
        <v>4</v>
      </c>
      <c r="B12" s="310"/>
      <c r="C12" s="310"/>
      <c r="D12" s="310"/>
      <c r="E12" s="310"/>
      <c r="F12" s="311"/>
      <c r="G12" s="311"/>
      <c r="H12" s="311"/>
      <c r="I12" s="310"/>
    </row>
    <row r="13" spans="1:13" s="271" customFormat="1" ht="15" x14ac:dyDescent="0.2">
      <c r="A13" s="309">
        <v>5</v>
      </c>
      <c r="B13" s="310"/>
      <c r="C13" s="310"/>
      <c r="D13" s="310"/>
      <c r="E13" s="310"/>
      <c r="F13" s="311"/>
      <c r="G13" s="311"/>
      <c r="H13" s="311"/>
      <c r="I13" s="310"/>
    </row>
    <row r="14" spans="1:13" s="271" customFormat="1" ht="15" x14ac:dyDescent="0.2">
      <c r="A14" s="309">
        <v>6</v>
      </c>
      <c r="B14" s="310"/>
      <c r="C14" s="310"/>
      <c r="D14" s="310"/>
      <c r="E14" s="310"/>
      <c r="F14" s="311"/>
      <c r="G14" s="311"/>
      <c r="H14" s="311"/>
      <c r="I14" s="310"/>
    </row>
    <row r="15" spans="1:13" s="271" customFormat="1" ht="15" x14ac:dyDescent="0.2">
      <c r="A15" s="309">
        <v>7</v>
      </c>
      <c r="B15" s="310"/>
      <c r="C15" s="310"/>
      <c r="D15" s="310"/>
      <c r="E15" s="310"/>
      <c r="F15" s="311"/>
      <c r="G15" s="311"/>
      <c r="H15" s="311"/>
      <c r="I15" s="310"/>
    </row>
    <row r="16" spans="1:13" s="271" customFormat="1" ht="15" x14ac:dyDescent="0.2">
      <c r="A16" s="309">
        <v>8</v>
      </c>
      <c r="B16" s="310"/>
      <c r="C16" s="310"/>
      <c r="D16" s="310"/>
      <c r="E16" s="310"/>
      <c r="F16" s="311"/>
      <c r="G16" s="311"/>
      <c r="H16" s="311"/>
      <c r="I16" s="310"/>
    </row>
    <row r="17" spans="1:9" s="271" customFormat="1" ht="15" x14ac:dyDescent="0.2">
      <c r="A17" s="309">
        <v>9</v>
      </c>
      <c r="B17" s="310"/>
      <c r="C17" s="310"/>
      <c r="D17" s="310"/>
      <c r="E17" s="310"/>
      <c r="F17" s="311"/>
      <c r="G17" s="311"/>
      <c r="H17" s="311"/>
      <c r="I17" s="310"/>
    </row>
    <row r="18" spans="1:9" s="271" customFormat="1" ht="15" x14ac:dyDescent="0.2">
      <c r="A18" s="309">
        <v>10</v>
      </c>
      <c r="B18" s="310"/>
      <c r="C18" s="310"/>
      <c r="D18" s="310"/>
      <c r="E18" s="310"/>
      <c r="F18" s="311"/>
      <c r="G18" s="311"/>
      <c r="H18" s="311"/>
      <c r="I18" s="310"/>
    </row>
    <row r="19" spans="1:9" s="271" customFormat="1" ht="15" x14ac:dyDescent="0.2">
      <c r="A19" s="309">
        <v>11</v>
      </c>
      <c r="B19" s="310"/>
      <c r="C19" s="310"/>
      <c r="D19" s="310"/>
      <c r="E19" s="310"/>
      <c r="F19" s="311"/>
      <c r="G19" s="311"/>
      <c r="H19" s="311"/>
      <c r="I19" s="310"/>
    </row>
    <row r="20" spans="1:9" s="271" customFormat="1" ht="15" x14ac:dyDescent="0.2">
      <c r="A20" s="309">
        <v>12</v>
      </c>
      <c r="B20" s="310"/>
      <c r="C20" s="310"/>
      <c r="D20" s="310"/>
      <c r="E20" s="310"/>
      <c r="F20" s="311"/>
      <c r="G20" s="311"/>
      <c r="H20" s="311"/>
      <c r="I20" s="310"/>
    </row>
    <row r="21" spans="1:9" s="271" customFormat="1" ht="15" x14ac:dyDescent="0.2">
      <c r="A21" s="309">
        <v>13</v>
      </c>
      <c r="B21" s="310"/>
      <c r="C21" s="310"/>
      <c r="D21" s="310"/>
      <c r="E21" s="310"/>
      <c r="F21" s="311"/>
      <c r="G21" s="311"/>
      <c r="H21" s="311"/>
      <c r="I21" s="310"/>
    </row>
    <row r="22" spans="1:9" s="271" customFormat="1" ht="15" x14ac:dyDescent="0.2">
      <c r="A22" s="309">
        <v>14</v>
      </c>
      <c r="B22" s="310"/>
      <c r="C22" s="310"/>
      <c r="D22" s="310"/>
      <c r="E22" s="310"/>
      <c r="F22" s="311"/>
      <c r="G22" s="311"/>
      <c r="H22" s="311"/>
      <c r="I22" s="310"/>
    </row>
    <row r="23" spans="1:9" s="271" customFormat="1" ht="15" x14ac:dyDescent="0.2">
      <c r="A23" s="309">
        <v>15</v>
      </c>
      <c r="B23" s="310"/>
      <c r="C23" s="310"/>
      <c r="D23" s="310"/>
      <c r="E23" s="310"/>
      <c r="F23" s="311"/>
      <c r="G23" s="311"/>
      <c r="H23" s="311"/>
      <c r="I23" s="310"/>
    </row>
    <row r="24" spans="1:9" s="271" customFormat="1" ht="15" x14ac:dyDescent="0.2">
      <c r="A24" s="309">
        <v>16</v>
      </c>
      <c r="B24" s="310"/>
      <c r="C24" s="310"/>
      <c r="D24" s="310"/>
      <c r="E24" s="310"/>
      <c r="F24" s="311"/>
      <c r="G24" s="311"/>
      <c r="H24" s="311"/>
      <c r="I24" s="310"/>
    </row>
    <row r="25" spans="1:9" s="271" customFormat="1" ht="15" x14ac:dyDescent="0.2">
      <c r="A25" s="309">
        <v>17</v>
      </c>
      <c r="B25" s="310"/>
      <c r="C25" s="310"/>
      <c r="D25" s="310"/>
      <c r="E25" s="310"/>
      <c r="F25" s="311"/>
      <c r="G25" s="311"/>
      <c r="H25" s="311"/>
      <c r="I25" s="310"/>
    </row>
    <row r="26" spans="1:9" s="271" customFormat="1" ht="15" x14ac:dyDescent="0.2">
      <c r="A26" s="309">
        <v>18</v>
      </c>
      <c r="B26" s="310"/>
      <c r="C26" s="310"/>
      <c r="D26" s="310"/>
      <c r="E26" s="310"/>
      <c r="F26" s="311"/>
      <c r="G26" s="311"/>
      <c r="H26" s="311"/>
      <c r="I26" s="310"/>
    </row>
    <row r="27" spans="1:9" s="271" customFormat="1" ht="15" x14ac:dyDescent="0.2">
      <c r="A27" s="309" t="s">
        <v>258</v>
      </c>
      <c r="B27" s="310"/>
      <c r="C27" s="310"/>
      <c r="D27" s="310"/>
      <c r="E27" s="310"/>
      <c r="F27" s="311"/>
      <c r="G27" s="311"/>
      <c r="H27" s="311"/>
      <c r="I27" s="310"/>
    </row>
    <row r="28" spans="1:9" x14ac:dyDescent="0.2">
      <c r="A28" s="312"/>
      <c r="B28" s="312"/>
      <c r="C28" s="312"/>
      <c r="D28" s="312"/>
      <c r="E28" s="312"/>
      <c r="F28" s="312"/>
      <c r="G28" s="312"/>
      <c r="H28" s="312"/>
      <c r="I28" s="312"/>
    </row>
    <row r="29" spans="1:9" x14ac:dyDescent="0.2">
      <c r="A29" s="312"/>
      <c r="B29" s="312"/>
      <c r="C29" s="312"/>
      <c r="D29" s="312"/>
      <c r="E29" s="312"/>
      <c r="F29" s="312"/>
      <c r="G29" s="312"/>
      <c r="H29" s="312"/>
      <c r="I29" s="312"/>
    </row>
    <row r="30" spans="1:9" x14ac:dyDescent="0.2">
      <c r="A30" s="313"/>
      <c r="B30" s="312"/>
      <c r="C30" s="312"/>
      <c r="D30" s="312"/>
      <c r="E30" s="312"/>
      <c r="F30" s="312"/>
      <c r="G30" s="312"/>
      <c r="H30" s="312"/>
      <c r="I30" s="312"/>
    </row>
    <row r="31" spans="1:9" ht="15" x14ac:dyDescent="0.3">
      <c r="A31" s="145"/>
      <c r="B31" s="147" t="s">
        <v>93</v>
      </c>
      <c r="C31" s="145"/>
      <c r="D31" s="145"/>
      <c r="E31" s="148"/>
      <c r="F31" s="145"/>
      <c r="G31" s="145"/>
      <c r="H31" s="145"/>
      <c r="I31" s="145"/>
    </row>
    <row r="32" spans="1:9" ht="15" x14ac:dyDescent="0.3">
      <c r="A32" s="145"/>
      <c r="B32" s="145"/>
      <c r="C32" s="149"/>
      <c r="D32" s="145"/>
      <c r="F32" s="149"/>
      <c r="G32" s="314"/>
    </row>
    <row r="33" spans="2:6" ht="15" x14ac:dyDescent="0.3">
      <c r="B33" s="145"/>
      <c r="C33" s="150" t="s">
        <v>248</v>
      </c>
      <c r="D33" s="145"/>
      <c r="F33" s="151" t="s">
        <v>253</v>
      </c>
    </row>
    <row r="34" spans="2:6" ht="15" x14ac:dyDescent="0.3">
      <c r="B34" s="145"/>
      <c r="C34" s="152" t="s">
        <v>123</v>
      </c>
      <c r="D34" s="145"/>
      <c r="F34" s="145" t="s">
        <v>249</v>
      </c>
    </row>
    <row r="35" spans="2:6" ht="15" x14ac:dyDescent="0.3">
      <c r="B35" s="145"/>
      <c r="C35" s="152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K16" sqref="K16"/>
    </sheetView>
  </sheetViews>
  <sheetFormatPr defaultColWidth="9.140625" defaultRowHeight="15" x14ac:dyDescent="0.3"/>
  <cols>
    <col min="1" max="1" width="10" style="145" customWidth="1"/>
    <col min="2" max="2" width="19.5703125" style="145" customWidth="1"/>
    <col min="3" max="3" width="30" style="145" customWidth="1"/>
    <col min="4" max="4" width="29" style="145" customWidth="1"/>
    <col min="5" max="5" width="22.5703125" style="145" customWidth="1"/>
    <col min="6" max="6" width="20" style="145" customWidth="1"/>
    <col min="7" max="7" width="29.28515625" style="145" customWidth="1"/>
    <col min="8" max="8" width="27.140625" style="145" customWidth="1"/>
    <col min="9" max="9" width="26.42578125" style="145" customWidth="1"/>
    <col min="10" max="10" width="0.5703125" style="145" customWidth="1"/>
    <col min="11" max="16384" width="9.140625" style="145"/>
  </cols>
  <sheetData>
    <row r="1" spans="1:10" x14ac:dyDescent="0.3">
      <c r="A1" s="509" t="s">
        <v>493</v>
      </c>
      <c r="B1" s="509"/>
      <c r="C1" s="509"/>
      <c r="D1" s="509"/>
      <c r="E1" s="71"/>
      <c r="F1" s="71"/>
      <c r="G1" s="71"/>
      <c r="H1" s="71"/>
      <c r="I1" s="266" t="s">
        <v>182</v>
      </c>
      <c r="J1" s="143"/>
    </row>
    <row r="2" spans="1:10" x14ac:dyDescent="0.3">
      <c r="A2" s="71" t="s">
        <v>124</v>
      </c>
      <c r="B2" s="71"/>
      <c r="C2" s="71"/>
      <c r="D2" s="71"/>
      <c r="E2" s="71"/>
      <c r="F2" s="71"/>
      <c r="G2" s="71"/>
      <c r="H2" s="71"/>
      <c r="I2" s="144" t="str">
        <f>'ფორმა N1'!M2</f>
        <v>01/01/--31/12/2023</v>
      </c>
      <c r="J2" s="143"/>
    </row>
    <row r="3" spans="1:10" x14ac:dyDescent="0.3">
      <c r="A3" s="71"/>
      <c r="B3" s="71"/>
      <c r="C3" s="71"/>
      <c r="D3" s="71"/>
      <c r="E3" s="71"/>
      <c r="F3" s="71"/>
      <c r="G3" s="71"/>
      <c r="H3" s="71"/>
      <c r="I3" s="96"/>
      <c r="J3" s="143"/>
    </row>
    <row r="4" spans="1:10" x14ac:dyDescent="0.3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8"/>
    </row>
    <row r="5" spans="1:10" x14ac:dyDescent="0.3">
      <c r="A5" s="165">
        <f>'ფორმა N1'!D4</f>
        <v>0</v>
      </c>
      <c r="B5" s="165"/>
      <c r="C5" s="165"/>
      <c r="D5" s="165" t="s">
        <v>713</v>
      </c>
      <c r="E5" s="165"/>
      <c r="F5" s="165"/>
      <c r="G5" s="165"/>
      <c r="H5" s="165"/>
      <c r="I5" s="165"/>
      <c r="J5" s="151"/>
    </row>
    <row r="6" spans="1:10" x14ac:dyDescent="0.3">
      <c r="A6" s="72"/>
      <c r="B6" s="71"/>
      <c r="C6" s="71"/>
      <c r="D6" s="71"/>
      <c r="E6" s="71"/>
      <c r="F6" s="71"/>
      <c r="G6" s="71"/>
      <c r="H6" s="71"/>
      <c r="I6" s="71"/>
      <c r="J6" s="98"/>
    </row>
    <row r="7" spans="1:10" x14ac:dyDescent="0.3">
      <c r="A7" s="71"/>
      <c r="B7" s="71"/>
      <c r="C7" s="71"/>
      <c r="D7" s="71"/>
      <c r="E7" s="71"/>
      <c r="F7" s="71"/>
      <c r="G7" s="71"/>
      <c r="H7" s="71"/>
      <c r="I7" s="71"/>
      <c r="J7" s="99"/>
    </row>
    <row r="8" spans="1:10" ht="63.75" customHeight="1" x14ac:dyDescent="0.3">
      <c r="A8" s="288" t="s">
        <v>64</v>
      </c>
      <c r="B8" s="289" t="s">
        <v>337</v>
      </c>
      <c r="C8" s="290" t="s">
        <v>374</v>
      </c>
      <c r="D8" s="290" t="s">
        <v>375</v>
      </c>
      <c r="E8" s="290" t="s">
        <v>338</v>
      </c>
      <c r="F8" s="290" t="s">
        <v>351</v>
      </c>
      <c r="G8" s="290" t="s">
        <v>352</v>
      </c>
      <c r="H8" s="290" t="s">
        <v>376</v>
      </c>
      <c r="I8" s="291" t="s">
        <v>353</v>
      </c>
      <c r="J8" s="99"/>
    </row>
    <row r="9" spans="1:10" x14ac:dyDescent="0.3">
      <c r="A9" s="292">
        <v>1</v>
      </c>
      <c r="B9" s="282"/>
      <c r="C9" s="293"/>
      <c r="D9" s="293"/>
      <c r="E9" s="294"/>
      <c r="F9" s="294"/>
      <c r="G9" s="294"/>
      <c r="H9" s="294"/>
      <c r="I9" s="294"/>
      <c r="J9" s="99"/>
    </row>
    <row r="10" spans="1:10" x14ac:dyDescent="0.3">
      <c r="A10" s="292">
        <v>2</v>
      </c>
      <c r="B10" s="282"/>
      <c r="C10" s="293"/>
      <c r="D10" s="293"/>
      <c r="E10" s="294"/>
      <c r="F10" s="294"/>
      <c r="G10" s="294"/>
      <c r="H10" s="294"/>
      <c r="I10" s="294"/>
      <c r="J10" s="99"/>
    </row>
    <row r="11" spans="1:10" x14ac:dyDescent="0.3">
      <c r="A11" s="292">
        <v>3</v>
      </c>
      <c r="B11" s="282"/>
      <c r="C11" s="293"/>
      <c r="D11" s="293"/>
      <c r="E11" s="294"/>
      <c r="F11" s="294"/>
      <c r="G11" s="294"/>
      <c r="H11" s="294"/>
      <c r="I11" s="294"/>
      <c r="J11" s="99"/>
    </row>
    <row r="12" spans="1:10" x14ac:dyDescent="0.3">
      <c r="A12" s="292">
        <v>4</v>
      </c>
      <c r="B12" s="282"/>
      <c r="C12" s="293"/>
      <c r="D12" s="293"/>
      <c r="E12" s="294"/>
      <c r="F12" s="294"/>
      <c r="G12" s="294"/>
      <c r="H12" s="294"/>
      <c r="I12" s="294"/>
      <c r="J12" s="99"/>
    </row>
    <row r="13" spans="1:10" x14ac:dyDescent="0.3">
      <c r="A13" s="292">
        <v>5</v>
      </c>
      <c r="B13" s="282"/>
      <c r="C13" s="293"/>
      <c r="D13" s="293"/>
      <c r="E13" s="294"/>
      <c r="F13" s="294"/>
      <c r="G13" s="294"/>
      <c r="H13" s="294"/>
      <c r="I13" s="294"/>
      <c r="J13" s="99"/>
    </row>
    <row r="14" spans="1:10" x14ac:dyDescent="0.3">
      <c r="A14" s="292">
        <v>6</v>
      </c>
      <c r="B14" s="282"/>
      <c r="C14" s="293"/>
      <c r="D14" s="293"/>
      <c r="E14" s="294"/>
      <c r="F14" s="294"/>
      <c r="G14" s="294"/>
      <c r="H14" s="294"/>
      <c r="I14" s="294"/>
      <c r="J14" s="99"/>
    </row>
    <row r="15" spans="1:10" x14ac:dyDescent="0.3">
      <c r="A15" s="292">
        <v>7</v>
      </c>
      <c r="B15" s="282"/>
      <c r="C15" s="293"/>
      <c r="D15" s="293"/>
      <c r="E15" s="294"/>
      <c r="F15" s="294"/>
      <c r="G15" s="294"/>
      <c r="H15" s="294"/>
      <c r="I15" s="294"/>
      <c r="J15" s="99"/>
    </row>
    <row r="16" spans="1:10" x14ac:dyDescent="0.3">
      <c r="A16" s="292">
        <v>8</v>
      </c>
      <c r="B16" s="282"/>
      <c r="C16" s="293"/>
      <c r="D16" s="293"/>
      <c r="E16" s="294"/>
      <c r="F16" s="294"/>
      <c r="G16" s="294"/>
      <c r="H16" s="294"/>
      <c r="I16" s="294"/>
      <c r="J16" s="99"/>
    </row>
    <row r="17" spans="1:10" x14ac:dyDescent="0.3">
      <c r="A17" s="292">
        <v>9</v>
      </c>
      <c r="B17" s="282"/>
      <c r="C17" s="293"/>
      <c r="D17" s="293"/>
      <c r="E17" s="294"/>
      <c r="F17" s="294"/>
      <c r="G17" s="294"/>
      <c r="H17" s="294"/>
      <c r="I17" s="294"/>
      <c r="J17" s="99"/>
    </row>
    <row r="18" spans="1:10" x14ac:dyDescent="0.3">
      <c r="A18" s="292">
        <v>10</v>
      </c>
      <c r="B18" s="282"/>
      <c r="C18" s="293"/>
      <c r="D18" s="293"/>
      <c r="E18" s="294"/>
      <c r="F18" s="294"/>
      <c r="G18" s="294"/>
      <c r="H18" s="294"/>
      <c r="I18" s="294"/>
      <c r="J18" s="99"/>
    </row>
    <row r="19" spans="1:10" x14ac:dyDescent="0.3">
      <c r="A19" s="292">
        <v>11</v>
      </c>
      <c r="B19" s="282"/>
      <c r="C19" s="293"/>
      <c r="D19" s="293"/>
      <c r="E19" s="294"/>
      <c r="F19" s="294"/>
      <c r="G19" s="294"/>
      <c r="H19" s="294"/>
      <c r="I19" s="294"/>
      <c r="J19" s="99"/>
    </row>
    <row r="20" spans="1:10" x14ac:dyDescent="0.3">
      <c r="A20" s="292">
        <v>12</v>
      </c>
      <c r="B20" s="282"/>
      <c r="C20" s="293"/>
      <c r="D20" s="293"/>
      <c r="E20" s="294"/>
      <c r="F20" s="294"/>
      <c r="G20" s="294"/>
      <c r="H20" s="294"/>
      <c r="I20" s="294"/>
      <c r="J20" s="99"/>
    </row>
    <row r="21" spans="1:10" x14ac:dyDescent="0.3">
      <c r="A21" s="292">
        <v>13</v>
      </c>
      <c r="B21" s="282"/>
      <c r="C21" s="293"/>
      <c r="D21" s="293"/>
      <c r="E21" s="294"/>
      <c r="F21" s="294"/>
      <c r="G21" s="294"/>
      <c r="H21" s="294"/>
      <c r="I21" s="294"/>
      <c r="J21" s="99"/>
    </row>
    <row r="22" spans="1:10" x14ac:dyDescent="0.3">
      <c r="A22" s="292">
        <v>14</v>
      </c>
      <c r="B22" s="282"/>
      <c r="C22" s="293"/>
      <c r="D22" s="293"/>
      <c r="E22" s="294"/>
      <c r="F22" s="294"/>
      <c r="G22" s="294"/>
      <c r="H22" s="294"/>
      <c r="I22" s="294"/>
      <c r="J22" s="99"/>
    </row>
    <row r="23" spans="1:10" x14ac:dyDescent="0.3">
      <c r="A23" s="292">
        <v>15</v>
      </c>
      <c r="B23" s="282"/>
      <c r="C23" s="293"/>
      <c r="D23" s="293"/>
      <c r="E23" s="294"/>
      <c r="F23" s="294"/>
      <c r="G23" s="294"/>
      <c r="H23" s="294"/>
      <c r="I23" s="294"/>
      <c r="J23" s="99"/>
    </row>
    <row r="24" spans="1:10" x14ac:dyDescent="0.3">
      <c r="A24" s="292">
        <v>16</v>
      </c>
      <c r="B24" s="282"/>
      <c r="C24" s="293"/>
      <c r="D24" s="293"/>
      <c r="E24" s="294"/>
      <c r="F24" s="294"/>
      <c r="G24" s="294"/>
      <c r="H24" s="294"/>
      <c r="I24" s="294"/>
      <c r="J24" s="99"/>
    </row>
    <row r="25" spans="1:10" x14ac:dyDescent="0.3">
      <c r="A25" s="292">
        <v>17</v>
      </c>
      <c r="B25" s="282"/>
      <c r="C25" s="293"/>
      <c r="D25" s="293"/>
      <c r="E25" s="294"/>
      <c r="F25" s="294"/>
      <c r="G25" s="294"/>
      <c r="H25" s="294"/>
      <c r="I25" s="294"/>
      <c r="J25" s="99"/>
    </row>
    <row r="26" spans="1:10" x14ac:dyDescent="0.3">
      <c r="A26" s="292">
        <v>18</v>
      </c>
      <c r="B26" s="282"/>
      <c r="C26" s="293"/>
      <c r="D26" s="293"/>
      <c r="E26" s="294"/>
      <c r="F26" s="294"/>
      <c r="G26" s="294"/>
      <c r="H26" s="294"/>
      <c r="I26" s="294"/>
      <c r="J26" s="99"/>
    </row>
    <row r="27" spans="1:10" x14ac:dyDescent="0.3">
      <c r="A27" s="292">
        <v>19</v>
      </c>
      <c r="B27" s="282"/>
      <c r="C27" s="293"/>
      <c r="D27" s="293"/>
      <c r="E27" s="294"/>
      <c r="F27" s="294"/>
      <c r="G27" s="294"/>
      <c r="H27" s="294"/>
      <c r="I27" s="294"/>
      <c r="J27" s="99"/>
    </row>
    <row r="28" spans="1:10" x14ac:dyDescent="0.3">
      <c r="A28" s="292">
        <v>20</v>
      </c>
      <c r="B28" s="282"/>
      <c r="C28" s="293"/>
      <c r="D28" s="293"/>
      <c r="E28" s="294"/>
      <c r="F28" s="294"/>
      <c r="G28" s="294"/>
      <c r="H28" s="294"/>
      <c r="I28" s="294"/>
      <c r="J28" s="99"/>
    </row>
    <row r="29" spans="1:10" x14ac:dyDescent="0.3">
      <c r="A29" s="292">
        <v>21</v>
      </c>
      <c r="B29" s="282"/>
      <c r="C29" s="295"/>
      <c r="D29" s="295"/>
      <c r="E29" s="296"/>
      <c r="F29" s="296"/>
      <c r="G29" s="296"/>
      <c r="H29" s="297"/>
      <c r="I29" s="294"/>
      <c r="J29" s="99"/>
    </row>
    <row r="30" spans="1:10" x14ac:dyDescent="0.3">
      <c r="A30" s="292">
        <v>22</v>
      </c>
      <c r="B30" s="282"/>
      <c r="C30" s="295"/>
      <c r="D30" s="295"/>
      <c r="E30" s="296"/>
      <c r="F30" s="296"/>
      <c r="G30" s="296"/>
      <c r="H30" s="297"/>
      <c r="I30" s="294"/>
      <c r="J30" s="99"/>
    </row>
    <row r="31" spans="1:10" x14ac:dyDescent="0.3">
      <c r="A31" s="292">
        <v>23</v>
      </c>
      <c r="B31" s="282"/>
      <c r="C31" s="295"/>
      <c r="D31" s="295"/>
      <c r="E31" s="296"/>
      <c r="F31" s="296"/>
      <c r="G31" s="296"/>
      <c r="H31" s="297"/>
      <c r="I31" s="294"/>
      <c r="J31" s="99"/>
    </row>
    <row r="32" spans="1:10" x14ac:dyDescent="0.3">
      <c r="A32" s="292">
        <v>24</v>
      </c>
      <c r="B32" s="282"/>
      <c r="C32" s="295"/>
      <c r="D32" s="295"/>
      <c r="E32" s="296"/>
      <c r="F32" s="296"/>
      <c r="G32" s="296"/>
      <c r="H32" s="297"/>
      <c r="I32" s="294"/>
      <c r="J32" s="99"/>
    </row>
    <row r="33" spans="1:12" x14ac:dyDescent="0.3">
      <c r="A33" s="292">
        <v>25</v>
      </c>
      <c r="B33" s="282"/>
      <c r="C33" s="295"/>
      <c r="D33" s="295"/>
      <c r="E33" s="296"/>
      <c r="F33" s="296"/>
      <c r="G33" s="296"/>
      <c r="H33" s="297"/>
      <c r="I33" s="294"/>
      <c r="J33" s="99"/>
    </row>
    <row r="34" spans="1:12" x14ac:dyDescent="0.3">
      <c r="A34" s="292">
        <v>26</v>
      </c>
      <c r="B34" s="282"/>
      <c r="C34" s="295"/>
      <c r="D34" s="295"/>
      <c r="E34" s="296"/>
      <c r="F34" s="296"/>
      <c r="G34" s="296"/>
      <c r="H34" s="297"/>
      <c r="I34" s="294"/>
      <c r="J34" s="99"/>
    </row>
    <row r="35" spans="1:12" x14ac:dyDescent="0.3">
      <c r="A35" s="292">
        <v>27</v>
      </c>
      <c r="B35" s="282"/>
      <c r="C35" s="295"/>
      <c r="D35" s="295"/>
      <c r="E35" s="296"/>
      <c r="F35" s="296"/>
      <c r="G35" s="296"/>
      <c r="H35" s="297"/>
      <c r="I35" s="294"/>
      <c r="J35" s="99"/>
    </row>
    <row r="36" spans="1:12" x14ac:dyDescent="0.3">
      <c r="A36" s="292">
        <v>28</v>
      </c>
      <c r="B36" s="282"/>
      <c r="C36" s="295"/>
      <c r="D36" s="295"/>
      <c r="E36" s="296"/>
      <c r="F36" s="296"/>
      <c r="G36" s="296"/>
      <c r="H36" s="297"/>
      <c r="I36" s="294"/>
      <c r="J36" s="99"/>
    </row>
    <row r="37" spans="1:12" x14ac:dyDescent="0.3">
      <c r="A37" s="292">
        <v>29</v>
      </c>
      <c r="B37" s="282"/>
      <c r="C37" s="295"/>
      <c r="D37" s="295"/>
      <c r="E37" s="296"/>
      <c r="F37" s="296"/>
      <c r="G37" s="296"/>
      <c r="H37" s="297"/>
      <c r="I37" s="294"/>
      <c r="J37" s="99"/>
    </row>
    <row r="38" spans="1:12" x14ac:dyDescent="0.3">
      <c r="A38" s="292" t="s">
        <v>258</v>
      </c>
      <c r="B38" s="282"/>
      <c r="C38" s="295"/>
      <c r="D38" s="295"/>
      <c r="E38" s="296"/>
      <c r="F38" s="296"/>
      <c r="G38" s="298"/>
      <c r="H38" s="299" t="s">
        <v>473</v>
      </c>
      <c r="I38" s="300">
        <f>SUM(I9:I37)</f>
        <v>0</v>
      </c>
      <c r="J38" s="99"/>
    </row>
    <row r="40" spans="1:12" x14ac:dyDescent="0.3">
      <c r="A40" s="510" t="s">
        <v>494</v>
      </c>
      <c r="B40" s="510"/>
      <c r="C40" s="510"/>
      <c r="D40" s="510"/>
      <c r="E40" s="510"/>
      <c r="F40" s="510"/>
      <c r="G40" s="510"/>
    </row>
    <row r="42" spans="1:12" x14ac:dyDescent="0.3">
      <c r="B42" s="147" t="s">
        <v>93</v>
      </c>
      <c r="F42" s="148"/>
    </row>
    <row r="43" spans="1:12" x14ac:dyDescent="0.3">
      <c r="F43" s="170"/>
      <c r="I43" s="170"/>
      <c r="J43" s="170"/>
      <c r="K43" s="170"/>
      <c r="L43" s="170"/>
    </row>
    <row r="44" spans="1:12" x14ac:dyDescent="0.3">
      <c r="C44" s="149"/>
      <c r="F44" s="149"/>
      <c r="G44" s="149"/>
      <c r="H44" s="151"/>
      <c r="I44" s="301"/>
      <c r="J44" s="170"/>
      <c r="K44" s="170"/>
      <c r="L44" s="170"/>
    </row>
    <row r="45" spans="1:12" x14ac:dyDescent="0.3">
      <c r="A45" s="170"/>
      <c r="C45" s="150" t="s">
        <v>248</v>
      </c>
      <c r="F45" s="151" t="s">
        <v>253</v>
      </c>
      <c r="G45" s="150"/>
      <c r="H45" s="150"/>
      <c r="I45" s="301"/>
      <c r="J45" s="170"/>
      <c r="K45" s="170"/>
      <c r="L45" s="170"/>
    </row>
    <row r="46" spans="1:12" x14ac:dyDescent="0.3">
      <c r="A46" s="170"/>
      <c r="C46" s="152" t="s">
        <v>123</v>
      </c>
      <c r="F46" s="145" t="s">
        <v>249</v>
      </c>
      <c r="I46" s="170"/>
      <c r="J46" s="170"/>
      <c r="K46" s="170"/>
      <c r="L46" s="170"/>
    </row>
    <row r="47" spans="1:12" s="170" customFormat="1" x14ac:dyDescent="0.3">
      <c r="B47" s="145"/>
      <c r="C47" s="152"/>
      <c r="G47" s="152"/>
      <c r="H47" s="152"/>
    </row>
    <row r="48" spans="1:12" s="170" customFormat="1" ht="12.75" x14ac:dyDescent="0.2"/>
    <row r="49" s="170" customFormat="1" ht="12.75" x14ac:dyDescent="0.2"/>
    <row r="50" s="170" customFormat="1" ht="12.75" x14ac:dyDescent="0.2"/>
    <row r="51" s="170" customFormat="1" ht="12.75" x14ac:dyDescent="0.2"/>
  </sheetData>
  <mergeCells count="2">
    <mergeCell ref="A1:D1"/>
    <mergeCell ref="A40:G40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view="pageBreakPreview" zoomScale="80" zoomScaleSheetLayoutView="80" workbookViewId="0">
      <selection activeCell="E5" sqref="E5"/>
    </sheetView>
  </sheetViews>
  <sheetFormatPr defaultColWidth="9.140625" defaultRowHeight="12.75" x14ac:dyDescent="0.2"/>
  <cols>
    <col min="1" max="1" width="2.7109375" style="274" customWidth="1"/>
    <col min="2" max="2" width="11" style="274" customWidth="1"/>
    <col min="3" max="3" width="23.42578125" style="274" customWidth="1"/>
    <col min="4" max="4" width="13.28515625" style="274" customWidth="1"/>
    <col min="5" max="5" width="10.28515625" style="274" customWidth="1"/>
    <col min="6" max="6" width="11.5703125" style="274" customWidth="1"/>
    <col min="7" max="7" width="12.28515625" style="274" customWidth="1"/>
    <col min="8" max="8" width="16.85546875" style="274" customWidth="1"/>
    <col min="9" max="9" width="17.5703125" style="274" customWidth="1"/>
    <col min="10" max="11" width="12.42578125" style="274" customWidth="1"/>
    <col min="12" max="12" width="24.85546875" style="274" customWidth="1"/>
    <col min="13" max="13" width="18.5703125" style="274" customWidth="1"/>
    <col min="14" max="14" width="0.85546875" style="274" customWidth="1"/>
    <col min="15" max="16384" width="9.140625" style="274"/>
  </cols>
  <sheetData>
    <row r="1" spans="1:15" ht="15" x14ac:dyDescent="0.2">
      <c r="A1" s="533" t="s">
        <v>472</v>
      </c>
      <c r="B1" s="533"/>
      <c r="C1" s="533"/>
      <c r="D1" s="533"/>
      <c r="E1" s="533"/>
      <c r="F1" s="533"/>
      <c r="G1" s="533"/>
      <c r="H1" s="273"/>
      <c r="I1" s="272"/>
      <c r="J1" s="196"/>
      <c r="K1" s="196"/>
      <c r="L1" s="266"/>
      <c r="M1" s="489" t="s">
        <v>94</v>
      </c>
      <c r="N1" s="489"/>
      <c r="O1" s="489"/>
    </row>
    <row r="2" spans="1:15" ht="15" x14ac:dyDescent="0.2">
      <c r="A2" s="272" t="s">
        <v>292</v>
      </c>
      <c r="B2" s="273"/>
      <c r="C2" s="273"/>
      <c r="D2" s="275"/>
      <c r="E2" s="275"/>
      <c r="F2" s="275"/>
      <c r="G2" s="275"/>
      <c r="H2" s="275"/>
      <c r="I2" s="273"/>
      <c r="J2" s="273"/>
      <c r="K2" s="273"/>
      <c r="L2" s="273"/>
      <c r="M2" s="489"/>
      <c r="N2" s="489"/>
      <c r="O2" s="489"/>
    </row>
    <row r="3" spans="1:15" x14ac:dyDescent="0.2">
      <c r="A3" s="272"/>
      <c r="B3" s="273"/>
      <c r="C3" s="273"/>
      <c r="D3" s="275"/>
      <c r="E3" s="275"/>
      <c r="F3" s="275"/>
      <c r="G3" s="275"/>
      <c r="H3" s="275"/>
      <c r="I3" s="273"/>
      <c r="J3" s="273"/>
      <c r="K3" s="273"/>
      <c r="L3" s="273"/>
      <c r="M3" s="273"/>
      <c r="N3" s="272"/>
    </row>
    <row r="4" spans="1:15" ht="15" x14ac:dyDescent="0.3">
      <c r="A4" s="106" t="s">
        <v>254</v>
      </c>
      <c r="B4" s="273"/>
      <c r="C4" s="273"/>
      <c r="D4" s="276"/>
      <c r="E4" s="277"/>
      <c r="F4" s="276"/>
      <c r="G4" s="275"/>
      <c r="H4" s="275"/>
      <c r="I4" s="275"/>
      <c r="J4" s="275"/>
      <c r="K4" s="275"/>
      <c r="L4" s="273"/>
      <c r="M4" s="275"/>
      <c r="N4" s="272"/>
    </row>
    <row r="5" spans="1:15" x14ac:dyDescent="0.2">
      <c r="A5" s="278">
        <f>'ფორმა N1'!D4</f>
        <v>0</v>
      </c>
      <c r="B5" s="278"/>
      <c r="C5" s="278"/>
      <c r="D5" s="278"/>
      <c r="E5" s="279" t="s">
        <v>713</v>
      </c>
      <c r="F5" s="279"/>
      <c r="G5" s="279"/>
      <c r="H5" s="279"/>
      <c r="I5" s="279"/>
      <c r="J5" s="279"/>
      <c r="K5" s="279"/>
      <c r="L5" s="279"/>
      <c r="M5" s="279"/>
      <c r="N5" s="272"/>
    </row>
    <row r="6" spans="1:15" ht="13.5" thickBot="1" x14ac:dyDescent="0.25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72"/>
    </row>
    <row r="7" spans="1:15" ht="51" x14ac:dyDescent="0.2">
      <c r="A7" s="253" t="s">
        <v>64</v>
      </c>
      <c r="B7" s="154" t="s">
        <v>365</v>
      </c>
      <c r="C7" s="154" t="s">
        <v>366</v>
      </c>
      <c r="D7" s="155" t="s">
        <v>367</v>
      </c>
      <c r="E7" s="155" t="s">
        <v>255</v>
      </c>
      <c r="F7" s="155" t="s">
        <v>457</v>
      </c>
      <c r="G7" s="155" t="s">
        <v>458</v>
      </c>
      <c r="H7" s="154" t="s">
        <v>368</v>
      </c>
      <c r="I7" s="154" t="s">
        <v>369</v>
      </c>
      <c r="J7" s="154" t="s">
        <v>459</v>
      </c>
      <c r="K7" s="155" t="s">
        <v>460</v>
      </c>
      <c r="L7" s="155" t="s">
        <v>491</v>
      </c>
      <c r="M7" s="155" t="s">
        <v>364</v>
      </c>
      <c r="N7" s="272"/>
    </row>
    <row r="8" spans="1:15" x14ac:dyDescent="0.2">
      <c r="A8" s="153">
        <v>1</v>
      </c>
      <c r="B8" s="154">
        <v>2</v>
      </c>
      <c r="C8" s="154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272"/>
    </row>
    <row r="9" spans="1:15" ht="15" x14ac:dyDescent="0.25">
      <c r="A9" s="281">
        <v>1</v>
      </c>
      <c r="B9" s="282"/>
      <c r="C9" s="283"/>
      <c r="D9" s="281"/>
      <c r="E9" s="281"/>
      <c r="F9" s="281"/>
      <c r="G9" s="281"/>
      <c r="H9" s="281"/>
      <c r="I9" s="281"/>
      <c r="J9" s="281"/>
      <c r="K9" s="281"/>
      <c r="L9" s="281"/>
      <c r="M9" s="284" t="str">
        <f t="shared" ref="M9:M33" si="0">IF(ISBLANK(B9),"",$M$2)</f>
        <v/>
      </c>
      <c r="N9" s="272"/>
    </row>
    <row r="10" spans="1:15" ht="15" x14ac:dyDescent="0.25">
      <c r="A10" s="281">
        <v>2</v>
      </c>
      <c r="B10" s="282"/>
      <c r="C10" s="283"/>
      <c r="D10" s="281"/>
      <c r="E10" s="281"/>
      <c r="F10" s="281"/>
      <c r="G10" s="281"/>
      <c r="H10" s="281"/>
      <c r="I10" s="281"/>
      <c r="J10" s="281"/>
      <c r="K10" s="281"/>
      <c r="L10" s="281"/>
      <c r="M10" s="284" t="str">
        <f t="shared" si="0"/>
        <v/>
      </c>
      <c r="N10" s="272"/>
    </row>
    <row r="11" spans="1:15" ht="15" x14ac:dyDescent="0.25">
      <c r="A11" s="281">
        <v>3</v>
      </c>
      <c r="B11" s="282"/>
      <c r="C11" s="283"/>
      <c r="D11" s="281"/>
      <c r="E11" s="281"/>
      <c r="F11" s="281"/>
      <c r="G11" s="281"/>
      <c r="H11" s="281"/>
      <c r="I11" s="281"/>
      <c r="J11" s="281"/>
      <c r="K11" s="281"/>
      <c r="L11" s="281"/>
      <c r="M11" s="284" t="str">
        <f t="shared" si="0"/>
        <v/>
      </c>
      <c r="N11" s="272"/>
    </row>
    <row r="12" spans="1:15" ht="15" x14ac:dyDescent="0.25">
      <c r="A12" s="281">
        <v>4</v>
      </c>
      <c r="B12" s="282"/>
      <c r="C12" s="283"/>
      <c r="D12" s="281"/>
      <c r="E12" s="281"/>
      <c r="F12" s="281"/>
      <c r="G12" s="281"/>
      <c r="H12" s="281"/>
      <c r="I12" s="281"/>
      <c r="J12" s="281"/>
      <c r="K12" s="281"/>
      <c r="L12" s="281"/>
      <c r="M12" s="284" t="str">
        <f t="shared" si="0"/>
        <v/>
      </c>
      <c r="N12" s="272"/>
    </row>
    <row r="13" spans="1:15" ht="15" x14ac:dyDescent="0.25">
      <c r="A13" s="281">
        <v>5</v>
      </c>
      <c r="B13" s="282"/>
      <c r="C13" s="283"/>
      <c r="D13" s="281"/>
      <c r="E13" s="281"/>
      <c r="F13" s="281"/>
      <c r="G13" s="281"/>
      <c r="H13" s="281"/>
      <c r="I13" s="281"/>
      <c r="J13" s="281"/>
      <c r="K13" s="281"/>
      <c r="L13" s="281"/>
      <c r="M13" s="284" t="str">
        <f t="shared" si="0"/>
        <v/>
      </c>
      <c r="N13" s="272"/>
    </row>
    <row r="14" spans="1:15" ht="15" x14ac:dyDescent="0.25">
      <c r="A14" s="281">
        <v>6</v>
      </c>
      <c r="B14" s="282"/>
      <c r="C14" s="283"/>
      <c r="D14" s="281"/>
      <c r="E14" s="281"/>
      <c r="F14" s="281"/>
      <c r="G14" s="281"/>
      <c r="H14" s="281"/>
      <c r="I14" s="281"/>
      <c r="J14" s="281"/>
      <c r="K14" s="281"/>
      <c r="L14" s="281"/>
      <c r="M14" s="284" t="str">
        <f t="shared" si="0"/>
        <v/>
      </c>
      <c r="N14" s="272"/>
    </row>
    <row r="15" spans="1:15" ht="15" x14ac:dyDescent="0.25">
      <c r="A15" s="281">
        <v>7</v>
      </c>
      <c r="B15" s="282"/>
      <c r="C15" s="283"/>
      <c r="D15" s="281"/>
      <c r="E15" s="281"/>
      <c r="F15" s="281"/>
      <c r="G15" s="281"/>
      <c r="H15" s="281"/>
      <c r="I15" s="281"/>
      <c r="J15" s="281"/>
      <c r="K15" s="281"/>
      <c r="L15" s="281"/>
      <c r="M15" s="284" t="str">
        <f t="shared" si="0"/>
        <v/>
      </c>
      <c r="N15" s="272"/>
    </row>
    <row r="16" spans="1:15" ht="15" x14ac:dyDescent="0.25">
      <c r="A16" s="281">
        <v>8</v>
      </c>
      <c r="B16" s="282"/>
      <c r="C16" s="283"/>
      <c r="D16" s="281"/>
      <c r="E16" s="281"/>
      <c r="F16" s="281"/>
      <c r="G16" s="281"/>
      <c r="H16" s="281"/>
      <c r="I16" s="281"/>
      <c r="J16" s="281"/>
      <c r="K16" s="281"/>
      <c r="L16" s="281"/>
      <c r="M16" s="284" t="str">
        <f t="shared" si="0"/>
        <v/>
      </c>
      <c r="N16" s="272"/>
    </row>
    <row r="17" spans="1:14" ht="15" x14ac:dyDescent="0.25">
      <c r="A17" s="281">
        <v>9</v>
      </c>
      <c r="B17" s="282"/>
      <c r="C17" s="283"/>
      <c r="D17" s="281"/>
      <c r="E17" s="281"/>
      <c r="F17" s="281"/>
      <c r="G17" s="281"/>
      <c r="H17" s="281"/>
      <c r="I17" s="281"/>
      <c r="J17" s="281"/>
      <c r="K17" s="281"/>
      <c r="L17" s="281"/>
      <c r="M17" s="284" t="str">
        <f t="shared" si="0"/>
        <v/>
      </c>
      <c r="N17" s="272"/>
    </row>
    <row r="18" spans="1:14" ht="15" x14ac:dyDescent="0.25">
      <c r="A18" s="281">
        <v>10</v>
      </c>
      <c r="B18" s="282"/>
      <c r="C18" s="283"/>
      <c r="D18" s="281"/>
      <c r="E18" s="281"/>
      <c r="F18" s="281"/>
      <c r="G18" s="281"/>
      <c r="H18" s="281"/>
      <c r="I18" s="281"/>
      <c r="J18" s="281"/>
      <c r="K18" s="281"/>
      <c r="L18" s="281"/>
      <c r="M18" s="284" t="str">
        <f t="shared" si="0"/>
        <v/>
      </c>
      <c r="N18" s="272"/>
    </row>
    <row r="19" spans="1:14" ht="15" x14ac:dyDescent="0.25">
      <c r="A19" s="281">
        <v>11</v>
      </c>
      <c r="B19" s="282"/>
      <c r="C19" s="283"/>
      <c r="D19" s="281"/>
      <c r="E19" s="281"/>
      <c r="F19" s="281"/>
      <c r="G19" s="281"/>
      <c r="H19" s="281"/>
      <c r="I19" s="281"/>
      <c r="J19" s="281"/>
      <c r="K19" s="281"/>
      <c r="L19" s="281"/>
      <c r="M19" s="284" t="str">
        <f t="shared" si="0"/>
        <v/>
      </c>
      <c r="N19" s="272"/>
    </row>
    <row r="20" spans="1:14" ht="15" x14ac:dyDescent="0.25">
      <c r="A20" s="281">
        <v>12</v>
      </c>
      <c r="B20" s="282"/>
      <c r="C20" s="283"/>
      <c r="D20" s="281"/>
      <c r="E20" s="281"/>
      <c r="F20" s="281"/>
      <c r="G20" s="281"/>
      <c r="H20" s="281"/>
      <c r="I20" s="281"/>
      <c r="J20" s="281"/>
      <c r="K20" s="281"/>
      <c r="L20" s="281"/>
      <c r="M20" s="284" t="str">
        <f t="shared" si="0"/>
        <v/>
      </c>
      <c r="N20" s="272"/>
    </row>
    <row r="21" spans="1:14" ht="15" x14ac:dyDescent="0.25">
      <c r="A21" s="281">
        <v>13</v>
      </c>
      <c r="B21" s="282"/>
      <c r="C21" s="283"/>
      <c r="D21" s="281"/>
      <c r="E21" s="281"/>
      <c r="F21" s="281"/>
      <c r="G21" s="281"/>
      <c r="H21" s="281"/>
      <c r="I21" s="281"/>
      <c r="J21" s="281"/>
      <c r="K21" s="281"/>
      <c r="L21" s="281"/>
      <c r="M21" s="284" t="str">
        <f t="shared" si="0"/>
        <v/>
      </c>
      <c r="N21" s="272"/>
    </row>
    <row r="22" spans="1:14" ht="15" x14ac:dyDescent="0.25">
      <c r="A22" s="281">
        <v>14</v>
      </c>
      <c r="B22" s="282"/>
      <c r="C22" s="283"/>
      <c r="D22" s="281"/>
      <c r="E22" s="281"/>
      <c r="F22" s="281"/>
      <c r="G22" s="281"/>
      <c r="H22" s="281"/>
      <c r="I22" s="281"/>
      <c r="J22" s="281"/>
      <c r="K22" s="281"/>
      <c r="L22" s="281"/>
      <c r="M22" s="284" t="str">
        <f t="shared" si="0"/>
        <v/>
      </c>
      <c r="N22" s="272"/>
    </row>
    <row r="23" spans="1:14" ht="15" x14ac:dyDescent="0.25">
      <c r="A23" s="281">
        <v>15</v>
      </c>
      <c r="B23" s="282"/>
      <c r="C23" s="283"/>
      <c r="D23" s="281"/>
      <c r="E23" s="281"/>
      <c r="F23" s="281"/>
      <c r="G23" s="281"/>
      <c r="H23" s="281"/>
      <c r="I23" s="281"/>
      <c r="J23" s="281"/>
      <c r="K23" s="281"/>
      <c r="L23" s="281"/>
      <c r="M23" s="284" t="str">
        <f t="shared" si="0"/>
        <v/>
      </c>
      <c r="N23" s="272"/>
    </row>
    <row r="24" spans="1:14" ht="15" x14ac:dyDescent="0.25">
      <c r="A24" s="281">
        <v>16</v>
      </c>
      <c r="B24" s="282"/>
      <c r="C24" s="283"/>
      <c r="D24" s="281"/>
      <c r="E24" s="281"/>
      <c r="F24" s="281"/>
      <c r="G24" s="281"/>
      <c r="H24" s="281"/>
      <c r="I24" s="281"/>
      <c r="J24" s="281"/>
      <c r="K24" s="281"/>
      <c r="L24" s="281"/>
      <c r="M24" s="284" t="str">
        <f t="shared" si="0"/>
        <v/>
      </c>
      <c r="N24" s="272"/>
    </row>
    <row r="25" spans="1:14" ht="15" x14ac:dyDescent="0.25">
      <c r="A25" s="281">
        <v>17</v>
      </c>
      <c r="B25" s="282"/>
      <c r="C25" s="283"/>
      <c r="D25" s="281"/>
      <c r="E25" s="281"/>
      <c r="F25" s="281"/>
      <c r="G25" s="281"/>
      <c r="H25" s="281"/>
      <c r="I25" s="281"/>
      <c r="J25" s="281"/>
      <c r="K25" s="281"/>
      <c r="L25" s="281"/>
      <c r="M25" s="284" t="str">
        <f t="shared" si="0"/>
        <v/>
      </c>
      <c r="N25" s="272"/>
    </row>
    <row r="26" spans="1:14" ht="15" x14ac:dyDescent="0.25">
      <c r="A26" s="281">
        <v>18</v>
      </c>
      <c r="B26" s="282"/>
      <c r="C26" s="283"/>
      <c r="D26" s="281"/>
      <c r="E26" s="281"/>
      <c r="F26" s="281"/>
      <c r="G26" s="281"/>
      <c r="H26" s="281"/>
      <c r="I26" s="281"/>
      <c r="J26" s="281"/>
      <c r="K26" s="281"/>
      <c r="L26" s="281"/>
      <c r="M26" s="284" t="str">
        <f t="shared" si="0"/>
        <v/>
      </c>
      <c r="N26" s="272"/>
    </row>
    <row r="27" spans="1:14" ht="15" x14ac:dyDescent="0.25">
      <c r="A27" s="281">
        <v>19</v>
      </c>
      <c r="B27" s="282"/>
      <c r="C27" s="283"/>
      <c r="D27" s="281"/>
      <c r="E27" s="281"/>
      <c r="F27" s="281"/>
      <c r="G27" s="281"/>
      <c r="H27" s="281"/>
      <c r="I27" s="281"/>
      <c r="J27" s="281"/>
      <c r="K27" s="281"/>
      <c r="L27" s="281"/>
      <c r="M27" s="284" t="str">
        <f t="shared" si="0"/>
        <v/>
      </c>
      <c r="N27" s="272"/>
    </row>
    <row r="28" spans="1:14" ht="15" x14ac:dyDescent="0.25">
      <c r="A28" s="281">
        <v>20</v>
      </c>
      <c r="B28" s="282"/>
      <c r="C28" s="283"/>
      <c r="D28" s="281"/>
      <c r="E28" s="281"/>
      <c r="F28" s="281"/>
      <c r="G28" s="281"/>
      <c r="H28" s="281"/>
      <c r="I28" s="281"/>
      <c r="J28" s="281"/>
      <c r="K28" s="281"/>
      <c r="L28" s="281"/>
      <c r="M28" s="284" t="str">
        <f t="shared" si="0"/>
        <v/>
      </c>
      <c r="N28" s="272"/>
    </row>
    <row r="29" spans="1:14" ht="15" x14ac:dyDescent="0.25">
      <c r="A29" s="281">
        <v>21</v>
      </c>
      <c r="B29" s="282"/>
      <c r="C29" s="283"/>
      <c r="D29" s="281"/>
      <c r="E29" s="281"/>
      <c r="F29" s="281"/>
      <c r="G29" s="281"/>
      <c r="H29" s="281"/>
      <c r="I29" s="281"/>
      <c r="J29" s="281"/>
      <c r="K29" s="281"/>
      <c r="L29" s="281"/>
      <c r="M29" s="284" t="str">
        <f t="shared" si="0"/>
        <v/>
      </c>
      <c r="N29" s="272"/>
    </row>
    <row r="30" spans="1:14" ht="15" x14ac:dyDescent="0.25">
      <c r="A30" s="281">
        <v>22</v>
      </c>
      <c r="B30" s="282"/>
      <c r="C30" s="283"/>
      <c r="D30" s="281"/>
      <c r="E30" s="281"/>
      <c r="F30" s="281"/>
      <c r="G30" s="281"/>
      <c r="H30" s="281"/>
      <c r="I30" s="281"/>
      <c r="J30" s="281"/>
      <c r="K30" s="281"/>
      <c r="L30" s="281"/>
      <c r="M30" s="284" t="str">
        <f t="shared" si="0"/>
        <v/>
      </c>
      <c r="N30" s="272"/>
    </row>
    <row r="31" spans="1:14" ht="15" x14ac:dyDescent="0.25">
      <c r="A31" s="281">
        <v>23</v>
      </c>
      <c r="B31" s="282"/>
      <c r="C31" s="283"/>
      <c r="D31" s="281"/>
      <c r="E31" s="281"/>
      <c r="F31" s="281"/>
      <c r="G31" s="281"/>
      <c r="H31" s="281"/>
      <c r="I31" s="281"/>
      <c r="J31" s="281"/>
      <c r="K31" s="281"/>
      <c r="L31" s="281"/>
      <c r="M31" s="284" t="str">
        <f t="shared" si="0"/>
        <v/>
      </c>
      <c r="N31" s="272"/>
    </row>
    <row r="32" spans="1:14" ht="15" x14ac:dyDescent="0.25">
      <c r="A32" s="281">
        <v>24</v>
      </c>
      <c r="B32" s="282"/>
      <c r="C32" s="283"/>
      <c r="D32" s="281"/>
      <c r="E32" s="281"/>
      <c r="F32" s="281"/>
      <c r="G32" s="281"/>
      <c r="H32" s="281"/>
      <c r="I32" s="281"/>
      <c r="J32" s="281"/>
      <c r="K32" s="281"/>
      <c r="L32" s="281"/>
      <c r="M32" s="284" t="str">
        <f t="shared" si="0"/>
        <v/>
      </c>
      <c r="N32" s="272"/>
    </row>
    <row r="33" spans="1:14" ht="15" x14ac:dyDescent="0.25">
      <c r="A33" s="285" t="s">
        <v>258</v>
      </c>
      <c r="B33" s="282"/>
      <c r="C33" s="283"/>
      <c r="D33" s="281"/>
      <c r="E33" s="281"/>
      <c r="F33" s="281"/>
      <c r="G33" s="281"/>
      <c r="H33" s="281"/>
      <c r="I33" s="281"/>
      <c r="J33" s="281"/>
      <c r="K33" s="281"/>
      <c r="L33" s="281"/>
      <c r="M33" s="284" t="str">
        <f t="shared" si="0"/>
        <v/>
      </c>
      <c r="N33" s="272"/>
    </row>
    <row r="34" spans="1:14" s="286" customFormat="1" x14ac:dyDescent="0.2"/>
    <row r="35" spans="1:14" ht="33.6" customHeight="1" x14ac:dyDescent="0.2">
      <c r="A35" s="534" t="s">
        <v>492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</row>
    <row r="36" spans="1:14" ht="19.149999999999999" customHeight="1" x14ac:dyDescent="0.2">
      <c r="A36" s="536" t="s">
        <v>484</v>
      </c>
      <c r="B36" s="536"/>
      <c r="C36" s="536"/>
      <c r="D36" s="536"/>
      <c r="E36" s="536"/>
      <c r="F36" s="536"/>
      <c r="G36" s="536"/>
      <c r="H36" s="536"/>
      <c r="I36" s="536"/>
      <c r="J36" s="536"/>
      <c r="K36" s="536"/>
      <c r="L36" s="536"/>
      <c r="M36" s="536"/>
    </row>
    <row r="37" spans="1:14" s="20" customFormat="1" ht="15" x14ac:dyDescent="0.3">
      <c r="B37" s="156" t="s">
        <v>93</v>
      </c>
    </row>
    <row r="38" spans="1:14" s="20" customFormat="1" ht="15" x14ac:dyDescent="0.3">
      <c r="B38" s="156"/>
    </row>
    <row r="39" spans="1:14" s="20" customFormat="1" ht="15" x14ac:dyDescent="0.3">
      <c r="C39" s="158"/>
      <c r="D39" s="157"/>
      <c r="E39" s="157"/>
      <c r="H39" s="158"/>
      <c r="I39" s="158"/>
      <c r="J39" s="157"/>
      <c r="K39" s="157"/>
      <c r="L39" s="157"/>
    </row>
    <row r="40" spans="1:14" s="20" customFormat="1" ht="15" x14ac:dyDescent="0.3">
      <c r="C40" s="159" t="s">
        <v>248</v>
      </c>
      <c r="D40" s="157"/>
      <c r="E40" s="157"/>
      <c r="H40" s="156" t="s">
        <v>294</v>
      </c>
      <c r="M40" s="157"/>
    </row>
    <row r="41" spans="1:14" s="20" customFormat="1" ht="15" x14ac:dyDescent="0.3">
      <c r="C41" s="159" t="s">
        <v>123</v>
      </c>
      <c r="D41" s="157"/>
      <c r="E41" s="157"/>
      <c r="H41" s="160" t="s">
        <v>249</v>
      </c>
      <c r="M41" s="157"/>
    </row>
    <row r="42" spans="1:14" ht="15" x14ac:dyDescent="0.3">
      <c r="C42" s="159"/>
      <c r="F42" s="160"/>
      <c r="J42" s="287"/>
      <c r="K42" s="287"/>
      <c r="L42" s="287"/>
      <c r="M42" s="287"/>
    </row>
    <row r="43" spans="1:14" ht="15" x14ac:dyDescent="0.3">
      <c r="C43" s="159"/>
    </row>
  </sheetData>
  <sheetProtection insertColumns="0" insertRows="0" deleteRows="0"/>
  <mergeCells count="5">
    <mergeCell ref="A1:G1"/>
    <mergeCell ref="A35:M35"/>
    <mergeCell ref="A36:M36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120" zoomScaleNormal="100" zoomScaleSheetLayoutView="120" workbookViewId="0">
      <selection activeCell="H13" sqref="H13"/>
    </sheetView>
  </sheetViews>
  <sheetFormatPr defaultColWidth="9.140625" defaultRowHeight="12.75" x14ac:dyDescent="0.2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3" s="6" customFormat="1" ht="18.75" customHeight="1" x14ac:dyDescent="0.3">
      <c r="A1" s="537" t="s">
        <v>474</v>
      </c>
      <c r="B1" s="537"/>
      <c r="C1" s="227" t="s">
        <v>94</v>
      </c>
    </row>
    <row r="2" spans="1:3" s="6" customFormat="1" ht="15" x14ac:dyDescent="0.3">
      <c r="A2" s="537"/>
      <c r="B2" s="537"/>
      <c r="C2" s="224" t="str">
        <f>'ფორმა N1'!M2</f>
        <v>01/01/--31/12/2023</v>
      </c>
    </row>
    <row r="3" spans="1:3" s="6" customFormat="1" ht="15" x14ac:dyDescent="0.3">
      <c r="A3" s="228" t="s">
        <v>124</v>
      </c>
      <c r="B3" s="225"/>
      <c r="C3" s="226"/>
    </row>
    <row r="4" spans="1:3" s="6" customFormat="1" ht="15" x14ac:dyDescent="0.3">
      <c r="A4" s="106"/>
      <c r="B4" s="225"/>
      <c r="C4" s="226"/>
    </row>
    <row r="5" spans="1:3" s="20" customFormat="1" ht="15" x14ac:dyDescent="0.3">
      <c r="A5" s="538" t="s">
        <v>254</v>
      </c>
      <c r="B5" s="538"/>
      <c r="C5" s="106"/>
    </row>
    <row r="6" spans="1:3" s="20" customFormat="1" ht="15" x14ac:dyDescent="0.3">
      <c r="A6" s="268">
        <f>'ფორმა N1'!D4</f>
        <v>0</v>
      </c>
      <c r="B6" s="268" t="s">
        <v>821</v>
      </c>
      <c r="C6" s="106"/>
    </row>
    <row r="7" spans="1:3" x14ac:dyDescent="0.2">
      <c r="A7" s="229"/>
      <c r="B7" s="229"/>
      <c r="C7" s="229"/>
    </row>
    <row r="8" spans="1:3" x14ac:dyDescent="0.2">
      <c r="A8" s="229"/>
      <c r="B8" s="229"/>
      <c r="C8" s="229"/>
    </row>
    <row r="9" spans="1:3" ht="30" customHeight="1" x14ac:dyDescent="0.2">
      <c r="A9" s="230" t="s">
        <v>64</v>
      </c>
      <c r="B9" s="230" t="s">
        <v>11</v>
      </c>
      <c r="C9" s="231" t="s">
        <v>9</v>
      </c>
    </row>
    <row r="10" spans="1:3" ht="15" x14ac:dyDescent="0.3">
      <c r="A10" s="232">
        <v>1</v>
      </c>
      <c r="B10" s="233" t="s">
        <v>57</v>
      </c>
      <c r="C10" s="234">
        <v>23838</v>
      </c>
    </row>
    <row r="11" spans="1:3" ht="15" x14ac:dyDescent="0.3">
      <c r="A11" s="235">
        <v>1.1000000000000001</v>
      </c>
      <c r="B11" s="233" t="s">
        <v>418</v>
      </c>
      <c r="C11" s="236">
        <f>'[3]ფორმა N4'!D39+'[3]ფორმა N5'!D37</f>
        <v>0</v>
      </c>
    </row>
    <row r="12" spans="1:3" ht="15" x14ac:dyDescent="0.3">
      <c r="A12" s="237" t="s">
        <v>30</v>
      </c>
      <c r="B12" s="233" t="s">
        <v>419</v>
      </c>
      <c r="C12" s="236">
        <f>'[3]ფორმა N4'!D40+'[3]ფორმა N5'!D38</f>
        <v>0</v>
      </c>
    </row>
    <row r="13" spans="1:3" ht="15" x14ac:dyDescent="0.3">
      <c r="A13" s="235">
        <v>1.2</v>
      </c>
      <c r="B13" s="233" t="s">
        <v>58</v>
      </c>
      <c r="C13" s="236">
        <v>7810</v>
      </c>
    </row>
    <row r="14" spans="1:3" ht="15" x14ac:dyDescent="0.3">
      <c r="A14" s="235">
        <v>1.3</v>
      </c>
      <c r="B14" s="233" t="s">
        <v>413</v>
      </c>
      <c r="C14" s="236">
        <f>'[3]ფორმა N4'!D17+'[3]ფორმა N5'!D15+'[3]ფორმა N6'!D17</f>
        <v>0</v>
      </c>
    </row>
    <row r="15" spans="1:3" ht="15" x14ac:dyDescent="0.2">
      <c r="A15" s="539"/>
      <c r="B15" s="539"/>
      <c r="C15" s="539"/>
    </row>
    <row r="16" spans="1:3" ht="30" customHeight="1" x14ac:dyDescent="0.2">
      <c r="A16" s="230" t="s">
        <v>64</v>
      </c>
      <c r="B16" s="230" t="s">
        <v>230</v>
      </c>
      <c r="C16" s="231" t="s">
        <v>67</v>
      </c>
    </row>
    <row r="17" spans="1:4" ht="15" x14ac:dyDescent="0.3">
      <c r="A17" s="232">
        <v>2</v>
      </c>
      <c r="B17" s="233" t="s">
        <v>420</v>
      </c>
      <c r="C17" s="238">
        <v>23996</v>
      </c>
    </row>
    <row r="18" spans="1:4" ht="15" x14ac:dyDescent="0.3">
      <c r="A18" s="239">
        <v>2.1</v>
      </c>
      <c r="B18" s="233" t="s">
        <v>421</v>
      </c>
      <c r="C18" s="233">
        <f>'[3]ფორმა N2'!D17+'[3]ფორმა N3'!D17</f>
        <v>0</v>
      </c>
    </row>
    <row r="19" spans="1:4" ht="15" x14ac:dyDescent="0.3">
      <c r="A19" s="239">
        <v>2.2000000000000002</v>
      </c>
      <c r="B19" s="233" t="s">
        <v>422</v>
      </c>
      <c r="C19" s="233">
        <f>'[3]ფორმა N2'!D18+'[3]ფორმა N3'!D18</f>
        <v>0</v>
      </c>
    </row>
    <row r="20" spans="1:4" ht="15" x14ac:dyDescent="0.3">
      <c r="A20" s="239">
        <v>2.2999999999999998</v>
      </c>
      <c r="B20" s="233" t="s">
        <v>423</v>
      </c>
      <c r="C20" s="240">
        <f>SUM(C21:C25)</f>
        <v>43196</v>
      </c>
    </row>
    <row r="21" spans="1:4" ht="15" x14ac:dyDescent="0.3">
      <c r="A21" s="237" t="s">
        <v>424</v>
      </c>
      <c r="B21" s="241" t="s">
        <v>425</v>
      </c>
      <c r="C21" s="233">
        <v>23996</v>
      </c>
    </row>
    <row r="22" spans="1:4" ht="15" x14ac:dyDescent="0.3">
      <c r="A22" s="237" t="s">
        <v>426</v>
      </c>
      <c r="B22" s="241" t="s">
        <v>427</v>
      </c>
      <c r="C22" s="233">
        <v>19200</v>
      </c>
    </row>
    <row r="23" spans="1:4" ht="15" x14ac:dyDescent="0.3">
      <c r="A23" s="237" t="s">
        <v>428</v>
      </c>
      <c r="B23" s="241" t="s">
        <v>429</v>
      </c>
      <c r="C23" s="233">
        <f>'[3]ფორმა N2'!D14+'[3]ფორმა N3'!D14</f>
        <v>0</v>
      </c>
    </row>
    <row r="24" spans="1:4" ht="15" x14ac:dyDescent="0.3">
      <c r="A24" s="237" t="s">
        <v>430</v>
      </c>
      <c r="B24" s="241" t="s">
        <v>431</v>
      </c>
      <c r="C24" s="233">
        <f>'[3]ფორმა N2'!C31+'[3]ფორმა N3'!C31</f>
        <v>0</v>
      </c>
    </row>
    <row r="25" spans="1:4" ht="15" x14ac:dyDescent="0.3">
      <c r="A25" s="237" t="s">
        <v>432</v>
      </c>
      <c r="B25" s="241" t="s">
        <v>433</v>
      </c>
      <c r="C25" s="233">
        <f>'[3]ფორმა N2'!D11+'[3]ფორმა N3'!D11</f>
        <v>0</v>
      </c>
    </row>
    <row r="26" spans="1:4" ht="15" x14ac:dyDescent="0.3">
      <c r="A26" s="242"/>
      <c r="B26" s="243"/>
      <c r="C26" s="244"/>
    </row>
    <row r="27" spans="1:4" ht="15" x14ac:dyDescent="0.3">
      <c r="A27" s="242"/>
      <c r="B27" s="243"/>
      <c r="C27" s="244"/>
    </row>
    <row r="28" spans="1:4" ht="15" x14ac:dyDescent="0.3">
      <c r="A28" s="20"/>
      <c r="B28" s="20"/>
      <c r="C28" s="20"/>
      <c r="D28" s="221"/>
    </row>
    <row r="29" spans="1:4" ht="15" x14ac:dyDescent="0.3">
      <c r="A29" s="156" t="s">
        <v>93</v>
      </c>
      <c r="B29" s="20"/>
      <c r="C29" s="20"/>
      <c r="D29" s="221"/>
    </row>
    <row r="30" spans="1:4" ht="15" x14ac:dyDescent="0.3">
      <c r="A30" s="20"/>
      <c r="B30" s="20"/>
      <c r="C30" s="20"/>
      <c r="D30" s="221"/>
    </row>
    <row r="31" spans="1:4" ht="15" x14ac:dyDescent="0.3">
      <c r="A31" s="20"/>
      <c r="B31" s="20"/>
      <c r="C31" s="20"/>
      <c r="D31" s="220"/>
    </row>
    <row r="32" spans="1:4" ht="15" x14ac:dyDescent="0.3">
      <c r="B32" s="156" t="s">
        <v>251</v>
      </c>
      <c r="C32" s="20"/>
      <c r="D32" s="220"/>
    </row>
    <row r="33" spans="2:4" ht="15" x14ac:dyDescent="0.3">
      <c r="B33" s="20" t="s">
        <v>250</v>
      </c>
      <c r="C33" s="20"/>
      <c r="D33" s="220"/>
    </row>
    <row r="34" spans="2:4" x14ac:dyDescent="0.2">
      <c r="B34" s="245" t="s">
        <v>123</v>
      </c>
      <c r="D34" s="246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203</v>
      </c>
      <c r="C1" t="s">
        <v>183</v>
      </c>
      <c r="E1" t="s">
        <v>208</v>
      </c>
      <c r="G1" t="s">
        <v>217</v>
      </c>
    </row>
    <row r="2" spans="1:7" ht="15" x14ac:dyDescent="0.2">
      <c r="A2" s="57">
        <v>40907</v>
      </c>
      <c r="C2" t="s">
        <v>184</v>
      </c>
      <c r="E2" t="s">
        <v>212</v>
      </c>
      <c r="G2" s="58" t="s">
        <v>218</v>
      </c>
    </row>
    <row r="3" spans="1:7" ht="15" x14ac:dyDescent="0.2">
      <c r="A3" s="57">
        <v>40908</v>
      </c>
      <c r="C3" t="s">
        <v>185</v>
      </c>
      <c r="E3" t="s">
        <v>213</v>
      </c>
      <c r="G3" s="58" t="s">
        <v>219</v>
      </c>
    </row>
    <row r="4" spans="1:7" ht="15" x14ac:dyDescent="0.2">
      <c r="A4" s="57">
        <v>40909</v>
      </c>
      <c r="C4" t="s">
        <v>186</v>
      </c>
      <c r="E4" t="s">
        <v>214</v>
      </c>
      <c r="G4" s="58" t="s">
        <v>220</v>
      </c>
    </row>
    <row r="5" spans="1:7" x14ac:dyDescent="0.2">
      <c r="A5" s="57">
        <v>40910</v>
      </c>
      <c r="C5" t="s">
        <v>187</v>
      </c>
      <c r="E5" t="s">
        <v>215</v>
      </c>
    </row>
    <row r="6" spans="1:7" x14ac:dyDescent="0.2">
      <c r="A6" s="57">
        <v>40911</v>
      </c>
      <c r="C6" t="s">
        <v>188</v>
      </c>
    </row>
    <row r="7" spans="1:7" x14ac:dyDescent="0.2">
      <c r="A7" s="57">
        <v>40912</v>
      </c>
      <c r="C7" t="s">
        <v>189</v>
      </c>
    </row>
    <row r="8" spans="1:7" x14ac:dyDescent="0.2">
      <c r="A8" s="57">
        <v>40913</v>
      </c>
      <c r="C8" t="s">
        <v>190</v>
      </c>
    </row>
    <row r="9" spans="1:7" x14ac:dyDescent="0.2">
      <c r="A9" s="57">
        <v>40914</v>
      </c>
      <c r="C9" t="s">
        <v>191</v>
      </c>
    </row>
    <row r="10" spans="1:7" x14ac:dyDescent="0.2">
      <c r="A10" s="57">
        <v>40915</v>
      </c>
      <c r="C10" t="s">
        <v>192</v>
      </c>
    </row>
    <row r="11" spans="1:7" x14ac:dyDescent="0.2">
      <c r="A11" s="57">
        <v>40916</v>
      </c>
      <c r="C11" t="s">
        <v>193</v>
      </c>
    </row>
    <row r="12" spans="1:7" x14ac:dyDescent="0.2">
      <c r="A12" s="57">
        <v>40917</v>
      </c>
      <c r="C12" t="s">
        <v>194</v>
      </c>
    </row>
    <row r="13" spans="1:7" x14ac:dyDescent="0.2">
      <c r="A13" s="57">
        <v>40918</v>
      </c>
      <c r="C13" t="s">
        <v>195</v>
      </c>
    </row>
    <row r="14" spans="1:7" x14ac:dyDescent="0.2">
      <c r="A14" s="57">
        <v>40919</v>
      </c>
      <c r="C14" t="s">
        <v>196</v>
      </c>
    </row>
    <row r="15" spans="1:7" x14ac:dyDescent="0.2">
      <c r="A15" s="57">
        <v>40920</v>
      </c>
      <c r="C15" t="s">
        <v>197</v>
      </c>
    </row>
    <row r="16" spans="1:7" x14ac:dyDescent="0.2">
      <c r="A16" s="57">
        <v>40921</v>
      </c>
      <c r="C16" t="s">
        <v>198</v>
      </c>
    </row>
    <row r="17" spans="1:3" x14ac:dyDescent="0.2">
      <c r="A17" s="57">
        <v>40922</v>
      </c>
      <c r="C17" t="s">
        <v>199</v>
      </c>
    </row>
    <row r="18" spans="1:3" x14ac:dyDescent="0.2">
      <c r="A18" s="57">
        <v>40923</v>
      </c>
      <c r="C18" t="s">
        <v>200</v>
      </c>
    </row>
    <row r="19" spans="1:3" x14ac:dyDescent="0.2">
      <c r="A19" s="57">
        <v>40924</v>
      </c>
      <c r="C19" t="s">
        <v>201</v>
      </c>
    </row>
    <row r="20" spans="1:3" x14ac:dyDescent="0.2">
      <c r="A20" s="57">
        <v>40925</v>
      </c>
      <c r="C20" t="s">
        <v>202</v>
      </c>
    </row>
    <row r="21" spans="1:3" x14ac:dyDescent="0.2">
      <c r="A21" s="57">
        <v>40926</v>
      </c>
    </row>
    <row r="22" spans="1:3" x14ac:dyDescent="0.2">
      <c r="A22" s="57">
        <v>40927</v>
      </c>
    </row>
    <row r="23" spans="1:3" x14ac:dyDescent="0.2">
      <c r="A23" s="57">
        <v>40928</v>
      </c>
    </row>
    <row r="24" spans="1:3" x14ac:dyDescent="0.2">
      <c r="A24" s="57">
        <v>40929</v>
      </c>
    </row>
    <row r="25" spans="1:3" x14ac:dyDescent="0.2">
      <c r="A25" s="57">
        <v>40930</v>
      </c>
    </row>
    <row r="26" spans="1:3" x14ac:dyDescent="0.2">
      <c r="A26" s="57">
        <v>40931</v>
      </c>
    </row>
    <row r="27" spans="1:3" x14ac:dyDescent="0.2">
      <c r="A27" s="57">
        <v>40932</v>
      </c>
    </row>
    <row r="28" spans="1:3" x14ac:dyDescent="0.2">
      <c r="A28" s="57">
        <v>40933</v>
      </c>
    </row>
    <row r="29" spans="1:3" x14ac:dyDescent="0.2">
      <c r="A29" s="57">
        <v>40934</v>
      </c>
    </row>
    <row r="30" spans="1:3" x14ac:dyDescent="0.2">
      <c r="A30" s="57">
        <v>40935</v>
      </c>
    </row>
    <row r="31" spans="1:3" x14ac:dyDescent="0.2">
      <c r="A31" s="57">
        <v>40936</v>
      </c>
    </row>
    <row r="32" spans="1:3" x14ac:dyDescent="0.2">
      <c r="A32" s="57">
        <v>40937</v>
      </c>
    </row>
    <row r="33" spans="1:1" x14ac:dyDescent="0.2">
      <c r="A33" s="57">
        <v>40938</v>
      </c>
    </row>
    <row r="34" spans="1:1" x14ac:dyDescent="0.2">
      <c r="A34" s="57">
        <v>40939</v>
      </c>
    </row>
    <row r="35" spans="1:1" x14ac:dyDescent="0.2">
      <c r="A35" s="57">
        <v>40941</v>
      </c>
    </row>
    <row r="36" spans="1:1" x14ac:dyDescent="0.2">
      <c r="A36" s="57">
        <v>40942</v>
      </c>
    </row>
    <row r="37" spans="1:1" x14ac:dyDescent="0.2">
      <c r="A37" s="57">
        <v>40943</v>
      </c>
    </row>
    <row r="38" spans="1:1" x14ac:dyDescent="0.2">
      <c r="A38" s="57">
        <v>40944</v>
      </c>
    </row>
    <row r="39" spans="1:1" x14ac:dyDescent="0.2">
      <c r="A39" s="57">
        <v>40945</v>
      </c>
    </row>
    <row r="40" spans="1:1" x14ac:dyDescent="0.2">
      <c r="A40" s="57">
        <v>40946</v>
      </c>
    </row>
    <row r="41" spans="1:1" x14ac:dyDescent="0.2">
      <c r="A41" s="57">
        <v>40947</v>
      </c>
    </row>
    <row r="42" spans="1:1" x14ac:dyDescent="0.2">
      <c r="A42" s="57">
        <v>40948</v>
      </c>
    </row>
    <row r="43" spans="1:1" x14ac:dyDescent="0.2">
      <c r="A43" s="57">
        <v>40949</v>
      </c>
    </row>
    <row r="44" spans="1:1" x14ac:dyDescent="0.2">
      <c r="A44" s="57">
        <v>40950</v>
      </c>
    </row>
    <row r="45" spans="1:1" x14ac:dyDescent="0.2">
      <c r="A45" s="57">
        <v>40951</v>
      </c>
    </row>
    <row r="46" spans="1:1" x14ac:dyDescent="0.2">
      <c r="A46" s="57">
        <v>40952</v>
      </c>
    </row>
    <row r="47" spans="1:1" x14ac:dyDescent="0.2">
      <c r="A47" s="57">
        <v>40953</v>
      </c>
    </row>
    <row r="48" spans="1:1" x14ac:dyDescent="0.2">
      <c r="A48" s="57">
        <v>40954</v>
      </c>
    </row>
    <row r="49" spans="1:1" x14ac:dyDescent="0.2">
      <c r="A49" s="57">
        <v>40955</v>
      </c>
    </row>
    <row r="50" spans="1:1" x14ac:dyDescent="0.2">
      <c r="A50" s="57">
        <v>40956</v>
      </c>
    </row>
    <row r="51" spans="1:1" x14ac:dyDescent="0.2">
      <c r="A51" s="57">
        <v>40957</v>
      </c>
    </row>
    <row r="52" spans="1:1" x14ac:dyDescent="0.2">
      <c r="A52" s="57">
        <v>40958</v>
      </c>
    </row>
    <row r="53" spans="1:1" x14ac:dyDescent="0.2">
      <c r="A53" s="57">
        <v>40959</v>
      </c>
    </row>
    <row r="54" spans="1:1" x14ac:dyDescent="0.2">
      <c r="A54" s="57">
        <v>40960</v>
      </c>
    </row>
    <row r="55" spans="1:1" x14ac:dyDescent="0.2">
      <c r="A55" s="57">
        <v>40961</v>
      </c>
    </row>
    <row r="56" spans="1:1" x14ac:dyDescent="0.2">
      <c r="A56" s="57">
        <v>40962</v>
      </c>
    </row>
    <row r="57" spans="1:1" x14ac:dyDescent="0.2">
      <c r="A57" s="57">
        <v>40963</v>
      </c>
    </row>
    <row r="58" spans="1:1" x14ac:dyDescent="0.2">
      <c r="A58" s="57">
        <v>40964</v>
      </c>
    </row>
    <row r="59" spans="1:1" x14ac:dyDescent="0.2">
      <c r="A59" s="57">
        <v>40965</v>
      </c>
    </row>
    <row r="60" spans="1:1" x14ac:dyDescent="0.2">
      <c r="A60" s="57">
        <v>40966</v>
      </c>
    </row>
    <row r="61" spans="1:1" x14ac:dyDescent="0.2">
      <c r="A61" s="57">
        <v>40967</v>
      </c>
    </row>
    <row r="62" spans="1:1" x14ac:dyDescent="0.2">
      <c r="A62" s="57">
        <v>40968</v>
      </c>
    </row>
    <row r="63" spans="1:1" x14ac:dyDescent="0.2">
      <c r="A63" s="57">
        <v>40969</v>
      </c>
    </row>
    <row r="64" spans="1:1" x14ac:dyDescent="0.2">
      <c r="A64" s="57">
        <v>40970</v>
      </c>
    </row>
    <row r="65" spans="1:1" x14ac:dyDescent="0.2">
      <c r="A65" s="57">
        <v>40971</v>
      </c>
    </row>
    <row r="66" spans="1:1" x14ac:dyDescent="0.2">
      <c r="A66" s="57">
        <v>40972</v>
      </c>
    </row>
    <row r="67" spans="1:1" x14ac:dyDescent="0.2">
      <c r="A67" s="57">
        <v>40973</v>
      </c>
    </row>
    <row r="68" spans="1:1" x14ac:dyDescent="0.2">
      <c r="A68" s="57">
        <v>40974</v>
      </c>
    </row>
    <row r="69" spans="1:1" x14ac:dyDescent="0.2">
      <c r="A69" s="57">
        <v>40975</v>
      </c>
    </row>
    <row r="70" spans="1:1" x14ac:dyDescent="0.2">
      <c r="A70" s="57">
        <v>40976</v>
      </c>
    </row>
    <row r="71" spans="1:1" x14ac:dyDescent="0.2">
      <c r="A71" s="57">
        <v>40977</v>
      </c>
    </row>
    <row r="72" spans="1:1" x14ac:dyDescent="0.2">
      <c r="A72" s="57">
        <v>40978</v>
      </c>
    </row>
    <row r="73" spans="1:1" x14ac:dyDescent="0.2">
      <c r="A73" s="57">
        <v>40979</v>
      </c>
    </row>
    <row r="74" spans="1:1" x14ac:dyDescent="0.2">
      <c r="A74" s="57">
        <v>40980</v>
      </c>
    </row>
    <row r="75" spans="1:1" x14ac:dyDescent="0.2">
      <c r="A75" s="57">
        <v>40981</v>
      </c>
    </row>
    <row r="76" spans="1:1" x14ac:dyDescent="0.2">
      <c r="A76" s="57">
        <v>40982</v>
      </c>
    </row>
    <row r="77" spans="1:1" x14ac:dyDescent="0.2">
      <c r="A77" s="57">
        <v>40983</v>
      </c>
    </row>
    <row r="78" spans="1:1" x14ac:dyDescent="0.2">
      <c r="A78" s="57">
        <v>40984</v>
      </c>
    </row>
    <row r="79" spans="1:1" x14ac:dyDescent="0.2">
      <c r="A79" s="57">
        <v>40985</v>
      </c>
    </row>
    <row r="80" spans="1:1" x14ac:dyDescent="0.2">
      <c r="A80" s="57">
        <v>40986</v>
      </c>
    </row>
    <row r="81" spans="1:1" x14ac:dyDescent="0.2">
      <c r="A81" s="57">
        <v>40987</v>
      </c>
    </row>
    <row r="82" spans="1:1" x14ac:dyDescent="0.2">
      <c r="A82" s="57">
        <v>40988</v>
      </c>
    </row>
    <row r="83" spans="1:1" x14ac:dyDescent="0.2">
      <c r="A83" s="57">
        <v>40989</v>
      </c>
    </row>
    <row r="84" spans="1:1" x14ac:dyDescent="0.2">
      <c r="A84" s="57">
        <v>40990</v>
      </c>
    </row>
    <row r="85" spans="1:1" x14ac:dyDescent="0.2">
      <c r="A85" s="57">
        <v>40991</v>
      </c>
    </row>
    <row r="86" spans="1:1" x14ac:dyDescent="0.2">
      <c r="A86" s="57">
        <v>40992</v>
      </c>
    </row>
    <row r="87" spans="1:1" x14ac:dyDescent="0.2">
      <c r="A87" s="57">
        <v>40993</v>
      </c>
    </row>
    <row r="88" spans="1:1" x14ac:dyDescent="0.2">
      <c r="A88" s="57">
        <v>40994</v>
      </c>
    </row>
    <row r="89" spans="1:1" x14ac:dyDescent="0.2">
      <c r="A89" s="57">
        <v>40995</v>
      </c>
    </row>
    <row r="90" spans="1:1" x14ac:dyDescent="0.2">
      <c r="A90" s="57">
        <v>40996</v>
      </c>
    </row>
    <row r="91" spans="1:1" x14ac:dyDescent="0.2">
      <c r="A91" s="57">
        <v>40997</v>
      </c>
    </row>
    <row r="92" spans="1:1" x14ac:dyDescent="0.2">
      <c r="A92" s="57">
        <v>40998</v>
      </c>
    </row>
    <row r="93" spans="1:1" x14ac:dyDescent="0.2">
      <c r="A93" s="57">
        <v>40999</v>
      </c>
    </row>
    <row r="94" spans="1:1" x14ac:dyDescent="0.2">
      <c r="A94" s="57">
        <v>41000</v>
      </c>
    </row>
    <row r="95" spans="1:1" x14ac:dyDescent="0.2">
      <c r="A95" s="57">
        <v>41001</v>
      </c>
    </row>
    <row r="96" spans="1:1" x14ac:dyDescent="0.2">
      <c r="A96" s="57">
        <v>41002</v>
      </c>
    </row>
    <row r="97" spans="1:1" x14ac:dyDescent="0.2">
      <c r="A97" s="57">
        <v>41003</v>
      </c>
    </row>
    <row r="98" spans="1:1" x14ac:dyDescent="0.2">
      <c r="A98" s="57">
        <v>41004</v>
      </c>
    </row>
    <row r="99" spans="1:1" x14ac:dyDescent="0.2">
      <c r="A99" s="57">
        <v>41005</v>
      </c>
    </row>
    <row r="100" spans="1:1" x14ac:dyDescent="0.2">
      <c r="A100" s="57">
        <v>41006</v>
      </c>
    </row>
    <row r="101" spans="1:1" x14ac:dyDescent="0.2">
      <c r="A101" s="57">
        <v>41007</v>
      </c>
    </row>
    <row r="102" spans="1:1" x14ac:dyDescent="0.2">
      <c r="A102" s="57">
        <v>41008</v>
      </c>
    </row>
    <row r="103" spans="1:1" x14ac:dyDescent="0.2">
      <c r="A103" s="57">
        <v>41009</v>
      </c>
    </row>
    <row r="104" spans="1:1" x14ac:dyDescent="0.2">
      <c r="A104" s="57">
        <v>41010</v>
      </c>
    </row>
    <row r="105" spans="1:1" x14ac:dyDescent="0.2">
      <c r="A105" s="57">
        <v>41011</v>
      </c>
    </row>
    <row r="106" spans="1:1" x14ac:dyDescent="0.2">
      <c r="A106" s="57">
        <v>41012</v>
      </c>
    </row>
    <row r="107" spans="1:1" x14ac:dyDescent="0.2">
      <c r="A107" s="57">
        <v>41013</v>
      </c>
    </row>
    <row r="108" spans="1:1" x14ac:dyDescent="0.2">
      <c r="A108" s="57">
        <v>41014</v>
      </c>
    </row>
    <row r="109" spans="1:1" x14ac:dyDescent="0.2">
      <c r="A109" s="57">
        <v>41015</v>
      </c>
    </row>
    <row r="110" spans="1:1" x14ac:dyDescent="0.2">
      <c r="A110" s="57">
        <v>41016</v>
      </c>
    </row>
    <row r="111" spans="1:1" x14ac:dyDescent="0.2">
      <c r="A111" s="57">
        <v>41017</v>
      </c>
    </row>
    <row r="112" spans="1:1" x14ac:dyDescent="0.2">
      <c r="A112" s="57">
        <v>41018</v>
      </c>
    </row>
    <row r="113" spans="1:1" x14ac:dyDescent="0.2">
      <c r="A113" s="57">
        <v>41019</v>
      </c>
    </row>
    <row r="114" spans="1:1" x14ac:dyDescent="0.2">
      <c r="A114" s="57">
        <v>41020</v>
      </c>
    </row>
    <row r="115" spans="1:1" x14ac:dyDescent="0.2">
      <c r="A115" s="57">
        <v>41021</v>
      </c>
    </row>
    <row r="116" spans="1:1" x14ac:dyDescent="0.2">
      <c r="A116" s="57">
        <v>41022</v>
      </c>
    </row>
    <row r="117" spans="1:1" x14ac:dyDescent="0.2">
      <c r="A117" s="57">
        <v>41023</v>
      </c>
    </row>
    <row r="118" spans="1:1" x14ac:dyDescent="0.2">
      <c r="A118" s="57">
        <v>41024</v>
      </c>
    </row>
    <row r="119" spans="1:1" x14ac:dyDescent="0.2">
      <c r="A119" s="57">
        <v>41025</v>
      </c>
    </row>
    <row r="120" spans="1:1" x14ac:dyDescent="0.2">
      <c r="A120" s="57">
        <v>41026</v>
      </c>
    </row>
    <row r="121" spans="1:1" x14ac:dyDescent="0.2">
      <c r="A121" s="57">
        <v>41027</v>
      </c>
    </row>
    <row r="122" spans="1:1" x14ac:dyDescent="0.2">
      <c r="A122" s="57">
        <v>41028</v>
      </c>
    </row>
    <row r="123" spans="1:1" x14ac:dyDescent="0.2">
      <c r="A123" s="57">
        <v>41029</v>
      </c>
    </row>
    <row r="124" spans="1:1" x14ac:dyDescent="0.2">
      <c r="A124" s="57">
        <v>41030</v>
      </c>
    </row>
    <row r="125" spans="1:1" x14ac:dyDescent="0.2">
      <c r="A125" s="57">
        <v>41031</v>
      </c>
    </row>
    <row r="126" spans="1:1" x14ac:dyDescent="0.2">
      <c r="A126" s="57">
        <v>41032</v>
      </c>
    </row>
    <row r="127" spans="1:1" x14ac:dyDescent="0.2">
      <c r="A127" s="57">
        <v>41033</v>
      </c>
    </row>
    <row r="128" spans="1:1" x14ac:dyDescent="0.2">
      <c r="A128" s="57">
        <v>41034</v>
      </c>
    </row>
    <row r="129" spans="1:1" x14ac:dyDescent="0.2">
      <c r="A129" s="57">
        <v>41035</v>
      </c>
    </row>
    <row r="130" spans="1:1" x14ac:dyDescent="0.2">
      <c r="A130" s="57">
        <v>41036</v>
      </c>
    </row>
    <row r="131" spans="1:1" x14ac:dyDescent="0.2">
      <c r="A131" s="57">
        <v>41037</v>
      </c>
    </row>
    <row r="132" spans="1:1" x14ac:dyDescent="0.2">
      <c r="A132" s="57">
        <v>41038</v>
      </c>
    </row>
    <row r="133" spans="1:1" x14ac:dyDescent="0.2">
      <c r="A133" s="57">
        <v>41039</v>
      </c>
    </row>
    <row r="134" spans="1:1" x14ac:dyDescent="0.2">
      <c r="A134" s="57">
        <v>41040</v>
      </c>
    </row>
    <row r="135" spans="1:1" x14ac:dyDescent="0.2">
      <c r="A135" s="57">
        <v>41041</v>
      </c>
    </row>
    <row r="136" spans="1:1" x14ac:dyDescent="0.2">
      <c r="A136" s="57">
        <v>41042</v>
      </c>
    </row>
    <row r="137" spans="1:1" x14ac:dyDescent="0.2">
      <c r="A137" s="57">
        <v>41043</v>
      </c>
    </row>
    <row r="138" spans="1:1" x14ac:dyDescent="0.2">
      <c r="A138" s="57">
        <v>41044</v>
      </c>
    </row>
    <row r="139" spans="1:1" x14ac:dyDescent="0.2">
      <c r="A139" s="57">
        <v>41045</v>
      </c>
    </row>
    <row r="140" spans="1:1" x14ac:dyDescent="0.2">
      <c r="A140" s="57">
        <v>41046</v>
      </c>
    </row>
    <row r="141" spans="1:1" x14ac:dyDescent="0.2">
      <c r="A141" s="57">
        <v>41047</v>
      </c>
    </row>
    <row r="142" spans="1:1" x14ac:dyDescent="0.2">
      <c r="A142" s="57">
        <v>41048</v>
      </c>
    </row>
    <row r="143" spans="1:1" x14ac:dyDescent="0.2">
      <c r="A143" s="57">
        <v>41049</v>
      </c>
    </row>
    <row r="144" spans="1:1" x14ac:dyDescent="0.2">
      <c r="A144" s="57">
        <v>41050</v>
      </c>
    </row>
    <row r="145" spans="1:1" x14ac:dyDescent="0.2">
      <c r="A145" s="57">
        <v>41051</v>
      </c>
    </row>
    <row r="146" spans="1:1" x14ac:dyDescent="0.2">
      <c r="A146" s="57">
        <v>41052</v>
      </c>
    </row>
    <row r="147" spans="1:1" x14ac:dyDescent="0.2">
      <c r="A147" s="57">
        <v>41053</v>
      </c>
    </row>
    <row r="148" spans="1:1" x14ac:dyDescent="0.2">
      <c r="A148" s="57">
        <v>41054</v>
      </c>
    </row>
    <row r="149" spans="1:1" x14ac:dyDescent="0.2">
      <c r="A149" s="57">
        <v>41055</v>
      </c>
    </row>
    <row r="150" spans="1:1" x14ac:dyDescent="0.2">
      <c r="A150" s="57">
        <v>41056</v>
      </c>
    </row>
    <row r="151" spans="1:1" x14ac:dyDescent="0.2">
      <c r="A151" s="57">
        <v>41057</v>
      </c>
    </row>
    <row r="152" spans="1:1" x14ac:dyDescent="0.2">
      <c r="A152" s="57">
        <v>41058</v>
      </c>
    </row>
    <row r="153" spans="1:1" x14ac:dyDescent="0.2">
      <c r="A153" s="57">
        <v>41059</v>
      </c>
    </row>
    <row r="154" spans="1:1" x14ac:dyDescent="0.2">
      <c r="A154" s="57">
        <v>41060</v>
      </c>
    </row>
    <row r="155" spans="1:1" x14ac:dyDescent="0.2">
      <c r="A155" s="57">
        <v>41061</v>
      </c>
    </row>
    <row r="156" spans="1:1" x14ac:dyDescent="0.2">
      <c r="A156" s="57">
        <v>41062</v>
      </c>
    </row>
    <row r="157" spans="1:1" x14ac:dyDescent="0.2">
      <c r="A157" s="57">
        <v>41063</v>
      </c>
    </row>
    <row r="158" spans="1:1" x14ac:dyDescent="0.2">
      <c r="A158" s="57">
        <v>41064</v>
      </c>
    </row>
    <row r="159" spans="1:1" x14ac:dyDescent="0.2">
      <c r="A159" s="57">
        <v>41065</v>
      </c>
    </row>
    <row r="160" spans="1:1" x14ac:dyDescent="0.2">
      <c r="A160" s="57">
        <v>41066</v>
      </c>
    </row>
    <row r="161" spans="1:1" x14ac:dyDescent="0.2">
      <c r="A161" s="57">
        <v>41067</v>
      </c>
    </row>
    <row r="162" spans="1:1" x14ac:dyDescent="0.2">
      <c r="A162" s="57">
        <v>41068</v>
      </c>
    </row>
    <row r="163" spans="1:1" x14ac:dyDescent="0.2">
      <c r="A163" s="57">
        <v>41069</v>
      </c>
    </row>
    <row r="164" spans="1:1" x14ac:dyDescent="0.2">
      <c r="A164" s="57">
        <v>41070</v>
      </c>
    </row>
    <row r="165" spans="1:1" x14ac:dyDescent="0.2">
      <c r="A165" s="57">
        <v>41071</v>
      </c>
    </row>
    <row r="166" spans="1:1" x14ac:dyDescent="0.2">
      <c r="A166" s="57">
        <v>41072</v>
      </c>
    </row>
    <row r="167" spans="1:1" x14ac:dyDescent="0.2">
      <c r="A167" s="57">
        <v>41073</v>
      </c>
    </row>
    <row r="168" spans="1:1" x14ac:dyDescent="0.2">
      <c r="A168" s="57">
        <v>41074</v>
      </c>
    </row>
    <row r="169" spans="1:1" x14ac:dyDescent="0.2">
      <c r="A169" s="57">
        <v>41075</v>
      </c>
    </row>
    <row r="170" spans="1:1" x14ac:dyDescent="0.2">
      <c r="A170" s="57">
        <v>41076</v>
      </c>
    </row>
    <row r="171" spans="1:1" x14ac:dyDescent="0.2">
      <c r="A171" s="57">
        <v>41077</v>
      </c>
    </row>
    <row r="172" spans="1:1" x14ac:dyDescent="0.2">
      <c r="A172" s="57">
        <v>41078</v>
      </c>
    </row>
    <row r="173" spans="1:1" x14ac:dyDescent="0.2">
      <c r="A173" s="57">
        <v>41079</v>
      </c>
    </row>
    <row r="174" spans="1:1" x14ac:dyDescent="0.2">
      <c r="A174" s="57">
        <v>41080</v>
      </c>
    </row>
    <row r="175" spans="1:1" x14ac:dyDescent="0.2">
      <c r="A175" s="57">
        <v>41081</v>
      </c>
    </row>
    <row r="176" spans="1:1" x14ac:dyDescent="0.2">
      <c r="A176" s="57">
        <v>41082</v>
      </c>
    </row>
    <row r="177" spans="1:1" x14ac:dyDescent="0.2">
      <c r="A177" s="57">
        <v>41083</v>
      </c>
    </row>
    <row r="178" spans="1:1" x14ac:dyDescent="0.2">
      <c r="A178" s="57">
        <v>41084</v>
      </c>
    </row>
    <row r="179" spans="1:1" x14ac:dyDescent="0.2">
      <c r="A179" s="57">
        <v>41085</v>
      </c>
    </row>
    <row r="180" spans="1:1" x14ac:dyDescent="0.2">
      <c r="A180" s="57">
        <v>41086</v>
      </c>
    </row>
    <row r="181" spans="1:1" x14ac:dyDescent="0.2">
      <c r="A181" s="57">
        <v>41087</v>
      </c>
    </row>
    <row r="182" spans="1:1" x14ac:dyDescent="0.2">
      <c r="A182" s="57">
        <v>41088</v>
      </c>
    </row>
    <row r="183" spans="1:1" x14ac:dyDescent="0.2">
      <c r="A183" s="57">
        <v>41089</v>
      </c>
    </row>
    <row r="184" spans="1:1" x14ac:dyDescent="0.2">
      <c r="A184" s="57">
        <v>41090</v>
      </c>
    </row>
    <row r="185" spans="1:1" x14ac:dyDescent="0.2">
      <c r="A185" s="57">
        <v>41091</v>
      </c>
    </row>
    <row r="186" spans="1:1" x14ac:dyDescent="0.2">
      <c r="A186" s="57">
        <v>41092</v>
      </c>
    </row>
    <row r="187" spans="1:1" x14ac:dyDescent="0.2">
      <c r="A187" s="57">
        <v>41093</v>
      </c>
    </row>
    <row r="188" spans="1:1" x14ac:dyDescent="0.2">
      <c r="A188" s="57">
        <v>41094</v>
      </c>
    </row>
    <row r="189" spans="1:1" x14ac:dyDescent="0.2">
      <c r="A189" s="57">
        <v>41095</v>
      </c>
    </row>
    <row r="190" spans="1:1" x14ac:dyDescent="0.2">
      <c r="A190" s="57">
        <v>41096</v>
      </c>
    </row>
    <row r="191" spans="1:1" x14ac:dyDescent="0.2">
      <c r="A191" s="57">
        <v>41097</v>
      </c>
    </row>
    <row r="192" spans="1:1" x14ac:dyDescent="0.2">
      <c r="A192" s="57">
        <v>41098</v>
      </c>
    </row>
    <row r="193" spans="1:1" x14ac:dyDescent="0.2">
      <c r="A193" s="57">
        <v>41099</v>
      </c>
    </row>
    <row r="194" spans="1:1" x14ac:dyDescent="0.2">
      <c r="A194" s="57">
        <v>41100</v>
      </c>
    </row>
    <row r="195" spans="1:1" x14ac:dyDescent="0.2">
      <c r="A195" s="57">
        <v>41101</v>
      </c>
    </row>
    <row r="196" spans="1:1" x14ac:dyDescent="0.2">
      <c r="A196" s="57">
        <v>41102</v>
      </c>
    </row>
    <row r="197" spans="1:1" x14ac:dyDescent="0.2">
      <c r="A197" s="57">
        <v>41103</v>
      </c>
    </row>
    <row r="198" spans="1:1" x14ac:dyDescent="0.2">
      <c r="A198" s="57">
        <v>41104</v>
      </c>
    </row>
    <row r="199" spans="1:1" x14ac:dyDescent="0.2">
      <c r="A199" s="57">
        <v>41105</v>
      </c>
    </row>
    <row r="200" spans="1:1" x14ac:dyDescent="0.2">
      <c r="A200" s="57">
        <v>41106</v>
      </c>
    </row>
    <row r="201" spans="1:1" x14ac:dyDescent="0.2">
      <c r="A201" s="57">
        <v>41107</v>
      </c>
    </row>
    <row r="202" spans="1:1" x14ac:dyDescent="0.2">
      <c r="A202" s="57">
        <v>41108</v>
      </c>
    </row>
    <row r="203" spans="1:1" x14ac:dyDescent="0.2">
      <c r="A203" s="57">
        <v>41109</v>
      </c>
    </row>
    <row r="204" spans="1:1" x14ac:dyDescent="0.2">
      <c r="A204" s="57">
        <v>41110</v>
      </c>
    </row>
    <row r="205" spans="1:1" x14ac:dyDescent="0.2">
      <c r="A205" s="57">
        <v>41111</v>
      </c>
    </row>
    <row r="206" spans="1:1" x14ac:dyDescent="0.2">
      <c r="A206" s="57">
        <v>41112</v>
      </c>
    </row>
    <row r="207" spans="1:1" x14ac:dyDescent="0.2">
      <c r="A207" s="57">
        <v>41113</v>
      </c>
    </row>
    <row r="208" spans="1:1" x14ac:dyDescent="0.2">
      <c r="A208" s="57">
        <v>41114</v>
      </c>
    </row>
    <row r="209" spans="1:1" x14ac:dyDescent="0.2">
      <c r="A209" s="57">
        <v>41115</v>
      </c>
    </row>
    <row r="210" spans="1:1" x14ac:dyDescent="0.2">
      <c r="A210" s="57">
        <v>41116</v>
      </c>
    </row>
    <row r="211" spans="1:1" x14ac:dyDescent="0.2">
      <c r="A211" s="57">
        <v>41117</v>
      </c>
    </row>
    <row r="212" spans="1:1" x14ac:dyDescent="0.2">
      <c r="A212" s="57">
        <v>41118</v>
      </c>
    </row>
    <row r="213" spans="1:1" x14ac:dyDescent="0.2">
      <c r="A213" s="57">
        <v>41119</v>
      </c>
    </row>
    <row r="214" spans="1:1" x14ac:dyDescent="0.2">
      <c r="A214" s="57">
        <v>41120</v>
      </c>
    </row>
    <row r="215" spans="1:1" x14ac:dyDescent="0.2">
      <c r="A215" s="57">
        <v>41121</v>
      </c>
    </row>
    <row r="216" spans="1:1" x14ac:dyDescent="0.2">
      <c r="A216" s="57">
        <v>41122</v>
      </c>
    </row>
    <row r="217" spans="1:1" x14ac:dyDescent="0.2">
      <c r="A217" s="57">
        <v>41123</v>
      </c>
    </row>
    <row r="218" spans="1:1" x14ac:dyDescent="0.2">
      <c r="A218" s="57">
        <v>41124</v>
      </c>
    </row>
    <row r="219" spans="1:1" x14ac:dyDescent="0.2">
      <c r="A219" s="57">
        <v>41125</v>
      </c>
    </row>
    <row r="220" spans="1:1" x14ac:dyDescent="0.2">
      <c r="A220" s="57">
        <v>41126</v>
      </c>
    </row>
    <row r="221" spans="1:1" x14ac:dyDescent="0.2">
      <c r="A221" s="57">
        <v>41127</v>
      </c>
    </row>
    <row r="222" spans="1:1" x14ac:dyDescent="0.2">
      <c r="A222" s="57">
        <v>41128</v>
      </c>
    </row>
    <row r="223" spans="1:1" x14ac:dyDescent="0.2">
      <c r="A223" s="57">
        <v>41129</v>
      </c>
    </row>
    <row r="224" spans="1:1" x14ac:dyDescent="0.2">
      <c r="A224" s="57">
        <v>41130</v>
      </c>
    </row>
    <row r="225" spans="1:1" x14ac:dyDescent="0.2">
      <c r="A225" s="57">
        <v>41131</v>
      </c>
    </row>
    <row r="226" spans="1:1" x14ac:dyDescent="0.2">
      <c r="A226" s="57">
        <v>41132</v>
      </c>
    </row>
    <row r="227" spans="1:1" x14ac:dyDescent="0.2">
      <c r="A227" s="57">
        <v>41133</v>
      </c>
    </row>
    <row r="228" spans="1:1" x14ac:dyDescent="0.2">
      <c r="A228" s="57">
        <v>41134</v>
      </c>
    </row>
    <row r="229" spans="1:1" x14ac:dyDescent="0.2">
      <c r="A229" s="57">
        <v>41135</v>
      </c>
    </row>
    <row r="230" spans="1:1" x14ac:dyDescent="0.2">
      <c r="A230" s="57">
        <v>41136</v>
      </c>
    </row>
    <row r="231" spans="1:1" x14ac:dyDescent="0.2">
      <c r="A231" s="57">
        <v>41137</v>
      </c>
    </row>
    <row r="232" spans="1:1" x14ac:dyDescent="0.2">
      <c r="A232" s="57">
        <v>41138</v>
      </c>
    </row>
    <row r="233" spans="1:1" x14ac:dyDescent="0.2">
      <c r="A233" s="57">
        <v>41139</v>
      </c>
    </row>
    <row r="234" spans="1:1" x14ac:dyDescent="0.2">
      <c r="A234" s="57">
        <v>41140</v>
      </c>
    </row>
    <row r="235" spans="1:1" x14ac:dyDescent="0.2">
      <c r="A235" s="57">
        <v>41141</v>
      </c>
    </row>
    <row r="236" spans="1:1" x14ac:dyDescent="0.2">
      <c r="A236" s="57">
        <v>41142</v>
      </c>
    </row>
    <row r="237" spans="1:1" x14ac:dyDescent="0.2">
      <c r="A237" s="57">
        <v>41143</v>
      </c>
    </row>
    <row r="238" spans="1:1" x14ac:dyDescent="0.2">
      <c r="A238" s="57">
        <v>41144</v>
      </c>
    </row>
    <row r="239" spans="1:1" x14ac:dyDescent="0.2">
      <c r="A239" s="57">
        <v>41145</v>
      </c>
    </row>
    <row r="240" spans="1:1" x14ac:dyDescent="0.2">
      <c r="A240" s="57">
        <v>41146</v>
      </c>
    </row>
    <row r="241" spans="1:1" x14ac:dyDescent="0.2">
      <c r="A241" s="57">
        <v>41147</v>
      </c>
    </row>
    <row r="242" spans="1:1" x14ac:dyDescent="0.2">
      <c r="A242" s="57">
        <v>41148</v>
      </c>
    </row>
    <row r="243" spans="1:1" x14ac:dyDescent="0.2">
      <c r="A243" s="57">
        <v>41149</v>
      </c>
    </row>
    <row r="244" spans="1:1" x14ac:dyDescent="0.2">
      <c r="A244" s="57">
        <v>41150</v>
      </c>
    </row>
    <row r="245" spans="1:1" x14ac:dyDescent="0.2">
      <c r="A245" s="57">
        <v>41151</v>
      </c>
    </row>
    <row r="246" spans="1:1" x14ac:dyDescent="0.2">
      <c r="A246" s="57">
        <v>41152</v>
      </c>
    </row>
    <row r="247" spans="1:1" x14ac:dyDescent="0.2">
      <c r="A247" s="57">
        <v>41153</v>
      </c>
    </row>
    <row r="248" spans="1:1" x14ac:dyDescent="0.2">
      <c r="A248" s="57">
        <v>41154</v>
      </c>
    </row>
    <row r="249" spans="1:1" x14ac:dyDescent="0.2">
      <c r="A249" s="57">
        <v>41155</v>
      </c>
    </row>
    <row r="250" spans="1:1" x14ac:dyDescent="0.2">
      <c r="A250" s="57">
        <v>41156</v>
      </c>
    </row>
    <row r="251" spans="1:1" x14ac:dyDescent="0.2">
      <c r="A251" s="57">
        <v>41157</v>
      </c>
    </row>
    <row r="252" spans="1:1" x14ac:dyDescent="0.2">
      <c r="A252" s="57">
        <v>41158</v>
      </c>
    </row>
    <row r="253" spans="1:1" x14ac:dyDescent="0.2">
      <c r="A253" s="57">
        <v>41159</v>
      </c>
    </row>
    <row r="254" spans="1:1" x14ac:dyDescent="0.2">
      <c r="A254" s="57">
        <v>41160</v>
      </c>
    </row>
    <row r="255" spans="1:1" x14ac:dyDescent="0.2">
      <c r="A255" s="57">
        <v>41161</v>
      </c>
    </row>
    <row r="256" spans="1:1" x14ac:dyDescent="0.2">
      <c r="A256" s="57">
        <v>41162</v>
      </c>
    </row>
    <row r="257" spans="1:1" x14ac:dyDescent="0.2">
      <c r="A257" s="57">
        <v>41163</v>
      </c>
    </row>
    <row r="258" spans="1:1" x14ac:dyDescent="0.2">
      <c r="A258" s="57">
        <v>41164</v>
      </c>
    </row>
    <row r="259" spans="1:1" x14ac:dyDescent="0.2">
      <c r="A259" s="57">
        <v>41165</v>
      </c>
    </row>
    <row r="260" spans="1:1" x14ac:dyDescent="0.2">
      <c r="A260" s="57">
        <v>41166</v>
      </c>
    </row>
    <row r="261" spans="1:1" x14ac:dyDescent="0.2">
      <c r="A261" s="57">
        <v>41167</v>
      </c>
    </row>
    <row r="262" spans="1:1" x14ac:dyDescent="0.2">
      <c r="A262" s="57">
        <v>41168</v>
      </c>
    </row>
    <row r="263" spans="1:1" x14ac:dyDescent="0.2">
      <c r="A263" s="57">
        <v>41169</v>
      </c>
    </row>
    <row r="264" spans="1:1" x14ac:dyDescent="0.2">
      <c r="A264" s="57">
        <v>41170</v>
      </c>
    </row>
    <row r="265" spans="1:1" x14ac:dyDescent="0.2">
      <c r="A265" s="57">
        <v>41171</v>
      </c>
    </row>
    <row r="266" spans="1:1" x14ac:dyDescent="0.2">
      <c r="A266" s="57">
        <v>41172</v>
      </c>
    </row>
    <row r="267" spans="1:1" x14ac:dyDescent="0.2">
      <c r="A267" s="57">
        <v>41173</v>
      </c>
    </row>
    <row r="268" spans="1:1" x14ac:dyDescent="0.2">
      <c r="A268" s="57">
        <v>41174</v>
      </c>
    </row>
    <row r="269" spans="1:1" x14ac:dyDescent="0.2">
      <c r="A269" s="57">
        <v>41175</v>
      </c>
    </row>
    <row r="270" spans="1:1" x14ac:dyDescent="0.2">
      <c r="A270" s="57">
        <v>41176</v>
      </c>
    </row>
    <row r="271" spans="1:1" x14ac:dyDescent="0.2">
      <c r="A271" s="57">
        <v>41177</v>
      </c>
    </row>
    <row r="272" spans="1:1" x14ac:dyDescent="0.2">
      <c r="A272" s="57">
        <v>41178</v>
      </c>
    </row>
    <row r="273" spans="1:1" x14ac:dyDescent="0.2">
      <c r="A273" s="57">
        <v>41179</v>
      </c>
    </row>
    <row r="274" spans="1:1" x14ac:dyDescent="0.2">
      <c r="A274" s="57">
        <v>41180</v>
      </c>
    </row>
    <row r="275" spans="1:1" x14ac:dyDescent="0.2">
      <c r="A275" s="57">
        <v>41181</v>
      </c>
    </row>
    <row r="276" spans="1:1" x14ac:dyDescent="0.2">
      <c r="A276" s="57">
        <v>41182</v>
      </c>
    </row>
    <row r="277" spans="1:1" x14ac:dyDescent="0.2">
      <c r="A277" s="57">
        <v>41183</v>
      </c>
    </row>
    <row r="278" spans="1:1" x14ac:dyDescent="0.2">
      <c r="A278" s="57">
        <v>41184</v>
      </c>
    </row>
    <row r="279" spans="1:1" x14ac:dyDescent="0.2">
      <c r="A279" s="57">
        <v>41185</v>
      </c>
    </row>
    <row r="280" spans="1:1" x14ac:dyDescent="0.2">
      <c r="A280" s="57">
        <v>41186</v>
      </c>
    </row>
    <row r="281" spans="1:1" x14ac:dyDescent="0.2">
      <c r="A281" s="57">
        <v>41187</v>
      </c>
    </row>
    <row r="282" spans="1:1" x14ac:dyDescent="0.2">
      <c r="A282" s="57">
        <v>41188</v>
      </c>
    </row>
    <row r="283" spans="1:1" x14ac:dyDescent="0.2">
      <c r="A283" s="57">
        <v>41189</v>
      </c>
    </row>
    <row r="284" spans="1:1" x14ac:dyDescent="0.2">
      <c r="A284" s="57">
        <v>41190</v>
      </c>
    </row>
    <row r="285" spans="1:1" x14ac:dyDescent="0.2">
      <c r="A285" s="57">
        <v>41191</v>
      </c>
    </row>
    <row r="286" spans="1:1" x14ac:dyDescent="0.2">
      <c r="A286" s="57">
        <v>41192</v>
      </c>
    </row>
    <row r="287" spans="1:1" x14ac:dyDescent="0.2">
      <c r="A287" s="57">
        <v>41193</v>
      </c>
    </row>
    <row r="288" spans="1:1" x14ac:dyDescent="0.2">
      <c r="A288" s="57">
        <v>41194</v>
      </c>
    </row>
    <row r="289" spans="1:1" x14ac:dyDescent="0.2">
      <c r="A289" s="57">
        <v>41195</v>
      </c>
    </row>
    <row r="290" spans="1:1" x14ac:dyDescent="0.2">
      <c r="A290" s="57">
        <v>41196</v>
      </c>
    </row>
    <row r="291" spans="1:1" x14ac:dyDescent="0.2">
      <c r="A291" s="57">
        <v>41197</v>
      </c>
    </row>
    <row r="292" spans="1:1" x14ac:dyDescent="0.2">
      <c r="A292" s="57">
        <v>41198</v>
      </c>
    </row>
    <row r="293" spans="1:1" x14ac:dyDescent="0.2">
      <c r="A293" s="57">
        <v>41199</v>
      </c>
    </row>
    <row r="294" spans="1:1" x14ac:dyDescent="0.2">
      <c r="A294" s="57">
        <v>41200</v>
      </c>
    </row>
    <row r="295" spans="1:1" x14ac:dyDescent="0.2">
      <c r="A295" s="57">
        <v>41201</v>
      </c>
    </row>
    <row r="296" spans="1:1" x14ac:dyDescent="0.2">
      <c r="A296" s="57">
        <v>41202</v>
      </c>
    </row>
    <row r="297" spans="1:1" x14ac:dyDescent="0.2">
      <c r="A297" s="57">
        <v>41203</v>
      </c>
    </row>
    <row r="298" spans="1:1" x14ac:dyDescent="0.2">
      <c r="A298" s="57">
        <v>41204</v>
      </c>
    </row>
    <row r="299" spans="1:1" x14ac:dyDescent="0.2">
      <c r="A299" s="57">
        <v>41205</v>
      </c>
    </row>
    <row r="300" spans="1:1" x14ac:dyDescent="0.2">
      <c r="A300" s="57">
        <v>41206</v>
      </c>
    </row>
    <row r="301" spans="1:1" x14ac:dyDescent="0.2">
      <c r="A301" s="57">
        <v>41207</v>
      </c>
    </row>
    <row r="302" spans="1:1" x14ac:dyDescent="0.2">
      <c r="A302" s="57">
        <v>41208</v>
      </c>
    </row>
    <row r="303" spans="1:1" x14ac:dyDescent="0.2">
      <c r="A303" s="57">
        <v>41209</v>
      </c>
    </row>
    <row r="304" spans="1:1" x14ac:dyDescent="0.2">
      <c r="A304" s="57">
        <v>41210</v>
      </c>
    </row>
    <row r="305" spans="1:1" x14ac:dyDescent="0.2">
      <c r="A305" s="57">
        <v>41211</v>
      </c>
    </row>
    <row r="306" spans="1:1" x14ac:dyDescent="0.2">
      <c r="A306" s="57">
        <v>41212</v>
      </c>
    </row>
    <row r="307" spans="1:1" x14ac:dyDescent="0.2">
      <c r="A307" s="57">
        <v>41213</v>
      </c>
    </row>
    <row r="308" spans="1:1" x14ac:dyDescent="0.2">
      <c r="A308" s="57">
        <v>41214</v>
      </c>
    </row>
    <row r="309" spans="1:1" x14ac:dyDescent="0.2">
      <c r="A309" s="57">
        <v>41215</v>
      </c>
    </row>
    <row r="310" spans="1:1" x14ac:dyDescent="0.2">
      <c r="A310" s="57">
        <v>41216</v>
      </c>
    </row>
    <row r="311" spans="1:1" x14ac:dyDescent="0.2">
      <c r="A311" s="57">
        <v>41217</v>
      </c>
    </row>
    <row r="312" spans="1:1" x14ac:dyDescent="0.2">
      <c r="A312" s="57">
        <v>41218</v>
      </c>
    </row>
    <row r="313" spans="1:1" x14ac:dyDescent="0.2">
      <c r="A313" s="57">
        <v>41219</v>
      </c>
    </row>
    <row r="314" spans="1:1" x14ac:dyDescent="0.2">
      <c r="A314" s="57">
        <v>41220</v>
      </c>
    </row>
    <row r="315" spans="1:1" x14ac:dyDescent="0.2">
      <c r="A315" s="57">
        <v>41221</v>
      </c>
    </row>
    <row r="316" spans="1:1" x14ac:dyDescent="0.2">
      <c r="A316" s="57">
        <v>41222</v>
      </c>
    </row>
    <row r="317" spans="1:1" x14ac:dyDescent="0.2">
      <c r="A317" s="57">
        <v>41223</v>
      </c>
    </row>
    <row r="318" spans="1:1" x14ac:dyDescent="0.2">
      <c r="A318" s="57">
        <v>41224</v>
      </c>
    </row>
    <row r="319" spans="1:1" x14ac:dyDescent="0.2">
      <c r="A319" s="57">
        <v>41225</v>
      </c>
    </row>
    <row r="320" spans="1:1" x14ac:dyDescent="0.2">
      <c r="A320" s="57">
        <v>41226</v>
      </c>
    </row>
    <row r="321" spans="1:1" x14ac:dyDescent="0.2">
      <c r="A321" s="57">
        <v>41227</v>
      </c>
    </row>
    <row r="322" spans="1:1" x14ac:dyDescent="0.2">
      <c r="A322" s="57">
        <v>41228</v>
      </c>
    </row>
    <row r="323" spans="1:1" x14ac:dyDescent="0.2">
      <c r="A323" s="57">
        <v>41229</v>
      </c>
    </row>
    <row r="324" spans="1:1" x14ac:dyDescent="0.2">
      <c r="A324" s="57">
        <v>41230</v>
      </c>
    </row>
    <row r="325" spans="1:1" x14ac:dyDescent="0.2">
      <c r="A325" s="57">
        <v>41231</v>
      </c>
    </row>
    <row r="326" spans="1:1" x14ac:dyDescent="0.2">
      <c r="A326" s="57">
        <v>41232</v>
      </c>
    </row>
    <row r="327" spans="1:1" x14ac:dyDescent="0.2">
      <c r="A327" s="57">
        <v>41233</v>
      </c>
    </row>
    <row r="328" spans="1:1" x14ac:dyDescent="0.2">
      <c r="A328" s="57">
        <v>41234</v>
      </c>
    </row>
    <row r="329" spans="1:1" x14ac:dyDescent="0.2">
      <c r="A329" s="57">
        <v>41235</v>
      </c>
    </row>
    <row r="330" spans="1:1" x14ac:dyDescent="0.2">
      <c r="A330" s="57">
        <v>41236</v>
      </c>
    </row>
    <row r="331" spans="1:1" x14ac:dyDescent="0.2">
      <c r="A331" s="57">
        <v>41237</v>
      </c>
    </row>
    <row r="332" spans="1:1" x14ac:dyDescent="0.2">
      <c r="A332" s="57">
        <v>41238</v>
      </c>
    </row>
    <row r="333" spans="1:1" x14ac:dyDescent="0.2">
      <c r="A333" s="57">
        <v>41239</v>
      </c>
    </row>
    <row r="334" spans="1:1" x14ac:dyDescent="0.2">
      <c r="A334" s="57">
        <v>41240</v>
      </c>
    </row>
    <row r="335" spans="1:1" x14ac:dyDescent="0.2">
      <c r="A335" s="57">
        <v>41241</v>
      </c>
    </row>
    <row r="336" spans="1:1" x14ac:dyDescent="0.2">
      <c r="A336" s="57">
        <v>41242</v>
      </c>
    </row>
    <row r="337" spans="1:1" x14ac:dyDescent="0.2">
      <c r="A337" s="57">
        <v>41243</v>
      </c>
    </row>
    <row r="338" spans="1:1" x14ac:dyDescent="0.2">
      <c r="A338" s="57">
        <v>41244</v>
      </c>
    </row>
    <row r="339" spans="1:1" x14ac:dyDescent="0.2">
      <c r="A339" s="57">
        <v>41245</v>
      </c>
    </row>
    <row r="340" spans="1:1" x14ac:dyDescent="0.2">
      <c r="A340" s="57">
        <v>41246</v>
      </c>
    </row>
    <row r="341" spans="1:1" x14ac:dyDescent="0.2">
      <c r="A341" s="57">
        <v>41247</v>
      </c>
    </row>
    <row r="342" spans="1:1" x14ac:dyDescent="0.2">
      <c r="A342" s="57">
        <v>41248</v>
      </c>
    </row>
    <row r="343" spans="1:1" x14ac:dyDescent="0.2">
      <c r="A343" s="57">
        <v>41249</v>
      </c>
    </row>
    <row r="344" spans="1:1" x14ac:dyDescent="0.2">
      <c r="A344" s="57">
        <v>41250</v>
      </c>
    </row>
    <row r="345" spans="1:1" x14ac:dyDescent="0.2">
      <c r="A345" s="57">
        <v>41251</v>
      </c>
    </row>
    <row r="346" spans="1:1" x14ac:dyDescent="0.2">
      <c r="A346" s="57">
        <v>41252</v>
      </c>
    </row>
    <row r="347" spans="1:1" x14ac:dyDescent="0.2">
      <c r="A347" s="57">
        <v>41253</v>
      </c>
    </row>
    <row r="348" spans="1:1" x14ac:dyDescent="0.2">
      <c r="A348" s="57">
        <v>41254</v>
      </c>
    </row>
    <row r="349" spans="1:1" x14ac:dyDescent="0.2">
      <c r="A349" s="57">
        <v>41255</v>
      </c>
    </row>
    <row r="350" spans="1:1" x14ac:dyDescent="0.2">
      <c r="A350" s="57">
        <v>41256</v>
      </c>
    </row>
    <row r="351" spans="1:1" x14ac:dyDescent="0.2">
      <c r="A351" s="57">
        <v>41257</v>
      </c>
    </row>
    <row r="352" spans="1:1" x14ac:dyDescent="0.2">
      <c r="A352" s="57">
        <v>41258</v>
      </c>
    </row>
    <row r="353" spans="1:1" x14ac:dyDescent="0.2">
      <c r="A353" s="57">
        <v>41259</v>
      </c>
    </row>
    <row r="354" spans="1:1" x14ac:dyDescent="0.2">
      <c r="A354" s="57">
        <v>41260</v>
      </c>
    </row>
    <row r="355" spans="1:1" x14ac:dyDescent="0.2">
      <c r="A355" s="57">
        <v>41261</v>
      </c>
    </row>
    <row r="356" spans="1:1" x14ac:dyDescent="0.2">
      <c r="A356" s="57">
        <v>41262</v>
      </c>
    </row>
    <row r="357" spans="1:1" x14ac:dyDescent="0.2">
      <c r="A357" s="57">
        <v>41263</v>
      </c>
    </row>
    <row r="358" spans="1:1" x14ac:dyDescent="0.2">
      <c r="A358" s="57">
        <v>41264</v>
      </c>
    </row>
    <row r="359" spans="1:1" x14ac:dyDescent="0.2">
      <c r="A359" s="57">
        <v>41265</v>
      </c>
    </row>
    <row r="360" spans="1:1" x14ac:dyDescent="0.2">
      <c r="A360" s="57">
        <v>41266</v>
      </c>
    </row>
    <row r="361" spans="1:1" x14ac:dyDescent="0.2">
      <c r="A361" s="57">
        <v>41267</v>
      </c>
    </row>
    <row r="362" spans="1:1" x14ac:dyDescent="0.2">
      <c r="A362" s="57">
        <v>41268</v>
      </c>
    </row>
    <row r="363" spans="1:1" x14ac:dyDescent="0.2">
      <c r="A363" s="57">
        <v>41269</v>
      </c>
    </row>
    <row r="364" spans="1:1" x14ac:dyDescent="0.2">
      <c r="A364" s="57">
        <v>41270</v>
      </c>
    </row>
    <row r="365" spans="1:1" x14ac:dyDescent="0.2">
      <c r="A365" s="57">
        <v>41271</v>
      </c>
    </row>
    <row r="366" spans="1:1" x14ac:dyDescent="0.2">
      <c r="A366" s="57">
        <v>41272</v>
      </c>
    </row>
    <row r="367" spans="1:1" x14ac:dyDescent="0.2">
      <c r="A367" s="57">
        <v>41273</v>
      </c>
    </row>
    <row r="368" spans="1:1" x14ac:dyDescent="0.2">
      <c r="A368" s="57">
        <v>41274</v>
      </c>
    </row>
    <row r="369" spans="1:1" x14ac:dyDescent="0.2">
      <c r="A369" s="57">
        <v>41275</v>
      </c>
    </row>
    <row r="370" spans="1:1" x14ac:dyDescent="0.2">
      <c r="A370" s="57">
        <v>41276</v>
      </c>
    </row>
    <row r="371" spans="1:1" x14ac:dyDescent="0.2">
      <c r="A371" s="57">
        <v>41277</v>
      </c>
    </row>
    <row r="372" spans="1:1" x14ac:dyDescent="0.2">
      <c r="A372" s="57">
        <v>41278</v>
      </c>
    </row>
    <row r="373" spans="1:1" x14ac:dyDescent="0.2">
      <c r="A373" s="57">
        <v>41279</v>
      </c>
    </row>
    <row r="374" spans="1:1" x14ac:dyDescent="0.2">
      <c r="A374" s="57">
        <v>41280</v>
      </c>
    </row>
    <row r="375" spans="1:1" x14ac:dyDescent="0.2">
      <c r="A375" s="57">
        <v>41281</v>
      </c>
    </row>
    <row r="376" spans="1:1" x14ac:dyDescent="0.2">
      <c r="A376" s="57">
        <v>41282</v>
      </c>
    </row>
    <row r="377" spans="1:1" x14ac:dyDescent="0.2">
      <c r="A377" s="57">
        <v>41283</v>
      </c>
    </row>
    <row r="378" spans="1:1" x14ac:dyDescent="0.2">
      <c r="A378" s="57">
        <v>41284</v>
      </c>
    </row>
    <row r="379" spans="1:1" x14ac:dyDescent="0.2">
      <c r="A379" s="57">
        <v>41285</v>
      </c>
    </row>
    <row r="380" spans="1:1" x14ac:dyDescent="0.2">
      <c r="A380" s="57">
        <v>41286</v>
      </c>
    </row>
    <row r="381" spans="1:1" x14ac:dyDescent="0.2">
      <c r="A381" s="57">
        <v>41287</v>
      </c>
    </row>
    <row r="382" spans="1:1" x14ac:dyDescent="0.2">
      <c r="A382" s="57">
        <v>41288</v>
      </c>
    </row>
    <row r="383" spans="1:1" x14ac:dyDescent="0.2">
      <c r="A383" s="57">
        <v>41289</v>
      </c>
    </row>
    <row r="384" spans="1:1" x14ac:dyDescent="0.2">
      <c r="A384" s="57">
        <v>41290</v>
      </c>
    </row>
    <row r="385" spans="1:1" x14ac:dyDescent="0.2">
      <c r="A385" s="57">
        <v>41291</v>
      </c>
    </row>
    <row r="386" spans="1:1" x14ac:dyDescent="0.2">
      <c r="A386" s="57">
        <v>41292</v>
      </c>
    </row>
    <row r="387" spans="1:1" x14ac:dyDescent="0.2">
      <c r="A387" s="57">
        <v>41293</v>
      </c>
    </row>
    <row r="388" spans="1:1" x14ac:dyDescent="0.2">
      <c r="A388" s="57">
        <v>41294</v>
      </c>
    </row>
    <row r="389" spans="1:1" x14ac:dyDescent="0.2">
      <c r="A389" s="57">
        <v>41295</v>
      </c>
    </row>
    <row r="390" spans="1:1" x14ac:dyDescent="0.2">
      <c r="A390" s="57">
        <v>41296</v>
      </c>
    </row>
    <row r="391" spans="1:1" x14ac:dyDescent="0.2">
      <c r="A391" s="57">
        <v>41297</v>
      </c>
    </row>
    <row r="392" spans="1:1" x14ac:dyDescent="0.2">
      <c r="A392" s="57">
        <v>41298</v>
      </c>
    </row>
    <row r="393" spans="1:1" x14ac:dyDescent="0.2">
      <c r="A393" s="57">
        <v>41299</v>
      </c>
    </row>
    <row r="394" spans="1:1" x14ac:dyDescent="0.2">
      <c r="A394" s="57">
        <v>41300</v>
      </c>
    </row>
    <row r="395" spans="1:1" x14ac:dyDescent="0.2">
      <c r="A395" s="57">
        <v>41301</v>
      </c>
    </row>
    <row r="396" spans="1:1" x14ac:dyDescent="0.2">
      <c r="A396" s="57">
        <v>41302</v>
      </c>
    </row>
    <row r="397" spans="1:1" x14ac:dyDescent="0.2">
      <c r="A397" s="57">
        <v>41303</v>
      </c>
    </row>
    <row r="398" spans="1:1" x14ac:dyDescent="0.2">
      <c r="A398" s="57">
        <v>41304</v>
      </c>
    </row>
    <row r="399" spans="1:1" x14ac:dyDescent="0.2">
      <c r="A399" s="57">
        <v>41305</v>
      </c>
    </row>
    <row r="400" spans="1:1" x14ac:dyDescent="0.2">
      <c r="A400" s="57">
        <v>41306</v>
      </c>
    </row>
    <row r="401" spans="1:1" x14ac:dyDescent="0.2">
      <c r="A401" s="57">
        <v>41307</v>
      </c>
    </row>
    <row r="402" spans="1:1" x14ac:dyDescent="0.2">
      <c r="A402" s="57">
        <v>41308</v>
      </c>
    </row>
    <row r="403" spans="1:1" x14ac:dyDescent="0.2">
      <c r="A403" s="57">
        <v>41309</v>
      </c>
    </row>
    <row r="404" spans="1:1" x14ac:dyDescent="0.2">
      <c r="A404" s="57">
        <v>41310</v>
      </c>
    </row>
    <row r="405" spans="1:1" x14ac:dyDescent="0.2">
      <c r="A405" s="57">
        <v>41311</v>
      </c>
    </row>
    <row r="406" spans="1:1" x14ac:dyDescent="0.2">
      <c r="A406" s="57">
        <v>41312</v>
      </c>
    </row>
    <row r="407" spans="1:1" x14ac:dyDescent="0.2">
      <c r="A407" s="57">
        <v>41313</v>
      </c>
    </row>
    <row r="408" spans="1:1" x14ac:dyDescent="0.2">
      <c r="A408" s="57">
        <v>41314</v>
      </c>
    </row>
    <row r="409" spans="1:1" x14ac:dyDescent="0.2">
      <c r="A409" s="57">
        <v>41315</v>
      </c>
    </row>
    <row r="410" spans="1:1" x14ac:dyDescent="0.2">
      <c r="A410" s="57">
        <v>41316</v>
      </c>
    </row>
    <row r="411" spans="1:1" x14ac:dyDescent="0.2">
      <c r="A411" s="57">
        <v>41317</v>
      </c>
    </row>
    <row r="412" spans="1:1" x14ac:dyDescent="0.2">
      <c r="A412" s="57">
        <v>41318</v>
      </c>
    </row>
    <row r="413" spans="1:1" x14ac:dyDescent="0.2">
      <c r="A413" s="57">
        <v>41319</v>
      </c>
    </row>
    <row r="414" spans="1:1" x14ac:dyDescent="0.2">
      <c r="A414" s="57">
        <v>41320</v>
      </c>
    </row>
    <row r="415" spans="1:1" x14ac:dyDescent="0.2">
      <c r="A415" s="57">
        <v>41321</v>
      </c>
    </row>
    <row r="416" spans="1:1" x14ac:dyDescent="0.2">
      <c r="A416" s="57">
        <v>41322</v>
      </c>
    </row>
    <row r="417" spans="1:1" x14ac:dyDescent="0.2">
      <c r="A417" s="57">
        <v>41323</v>
      </c>
    </row>
    <row r="418" spans="1:1" x14ac:dyDescent="0.2">
      <c r="A418" s="57">
        <v>41324</v>
      </c>
    </row>
    <row r="419" spans="1:1" x14ac:dyDescent="0.2">
      <c r="A419" s="57">
        <v>41325</v>
      </c>
    </row>
    <row r="420" spans="1:1" x14ac:dyDescent="0.2">
      <c r="A420" s="57">
        <v>41326</v>
      </c>
    </row>
    <row r="421" spans="1:1" x14ac:dyDescent="0.2">
      <c r="A421" s="57">
        <v>41327</v>
      </c>
    </row>
    <row r="422" spans="1:1" x14ac:dyDescent="0.2">
      <c r="A422" s="57">
        <v>41328</v>
      </c>
    </row>
    <row r="423" spans="1:1" x14ac:dyDescent="0.2">
      <c r="A423" s="57">
        <v>41329</v>
      </c>
    </row>
    <row r="424" spans="1:1" x14ac:dyDescent="0.2">
      <c r="A424" s="57">
        <v>41330</v>
      </c>
    </row>
    <row r="425" spans="1:1" x14ac:dyDescent="0.2">
      <c r="A425" s="57">
        <v>41331</v>
      </c>
    </row>
    <row r="426" spans="1:1" x14ac:dyDescent="0.2">
      <c r="A426" s="57">
        <v>41332</v>
      </c>
    </row>
    <row r="427" spans="1:1" x14ac:dyDescent="0.2">
      <c r="A427" s="57">
        <v>41333</v>
      </c>
    </row>
    <row r="428" spans="1:1" x14ac:dyDescent="0.2">
      <c r="A428" s="57">
        <v>41334</v>
      </c>
    </row>
    <row r="429" spans="1:1" x14ac:dyDescent="0.2">
      <c r="A429" s="57">
        <v>41335</v>
      </c>
    </row>
    <row r="430" spans="1:1" x14ac:dyDescent="0.2">
      <c r="A430" s="57">
        <v>41336</v>
      </c>
    </row>
    <row r="431" spans="1:1" x14ac:dyDescent="0.2">
      <c r="A431" s="57">
        <v>41337</v>
      </c>
    </row>
    <row r="432" spans="1:1" x14ac:dyDescent="0.2">
      <c r="A432" s="57">
        <v>41338</v>
      </c>
    </row>
    <row r="433" spans="1:1" x14ac:dyDescent="0.2">
      <c r="A433" s="57">
        <v>41339</v>
      </c>
    </row>
    <row r="434" spans="1:1" x14ac:dyDescent="0.2">
      <c r="A434" s="57">
        <v>41340</v>
      </c>
    </row>
    <row r="435" spans="1:1" x14ac:dyDescent="0.2">
      <c r="A435" s="57">
        <v>41341</v>
      </c>
    </row>
    <row r="436" spans="1:1" x14ac:dyDescent="0.2">
      <c r="A436" s="57">
        <v>41342</v>
      </c>
    </row>
    <row r="437" spans="1:1" x14ac:dyDescent="0.2">
      <c r="A437" s="57">
        <v>41343</v>
      </c>
    </row>
    <row r="438" spans="1:1" x14ac:dyDescent="0.2">
      <c r="A438" s="57">
        <v>41344</v>
      </c>
    </row>
    <row r="439" spans="1:1" x14ac:dyDescent="0.2">
      <c r="A439" s="57">
        <v>41345</v>
      </c>
    </row>
    <row r="440" spans="1:1" x14ac:dyDescent="0.2">
      <c r="A440" s="57">
        <v>41346</v>
      </c>
    </row>
    <row r="441" spans="1:1" x14ac:dyDescent="0.2">
      <c r="A441" s="57">
        <v>41347</v>
      </c>
    </row>
    <row r="442" spans="1:1" x14ac:dyDescent="0.2">
      <c r="A442" s="57">
        <v>41348</v>
      </c>
    </row>
    <row r="443" spans="1:1" x14ac:dyDescent="0.2">
      <c r="A443" s="57">
        <v>41349</v>
      </c>
    </row>
    <row r="444" spans="1:1" x14ac:dyDescent="0.2">
      <c r="A444" s="57">
        <v>41350</v>
      </c>
    </row>
    <row r="445" spans="1:1" x14ac:dyDescent="0.2">
      <c r="A445" s="57">
        <v>41351</v>
      </c>
    </row>
    <row r="446" spans="1:1" x14ac:dyDescent="0.2">
      <c r="A446" s="57">
        <v>41352</v>
      </c>
    </row>
    <row r="447" spans="1:1" x14ac:dyDescent="0.2">
      <c r="A447" s="57">
        <v>41353</v>
      </c>
    </row>
    <row r="448" spans="1:1" x14ac:dyDescent="0.2">
      <c r="A448" s="57">
        <v>41354</v>
      </c>
    </row>
    <row r="449" spans="1:1" x14ac:dyDescent="0.2">
      <c r="A449" s="57">
        <v>41355</v>
      </c>
    </row>
    <row r="450" spans="1:1" x14ac:dyDescent="0.2">
      <c r="A450" s="57">
        <v>41356</v>
      </c>
    </row>
    <row r="451" spans="1:1" x14ac:dyDescent="0.2">
      <c r="A451" s="57">
        <v>41357</v>
      </c>
    </row>
    <row r="452" spans="1:1" x14ac:dyDescent="0.2">
      <c r="A452" s="57">
        <v>41358</v>
      </c>
    </row>
    <row r="453" spans="1:1" x14ac:dyDescent="0.2">
      <c r="A453" s="57">
        <v>41359</v>
      </c>
    </row>
    <row r="454" spans="1:1" x14ac:dyDescent="0.2">
      <c r="A454" s="57">
        <v>41360</v>
      </c>
    </row>
    <row r="455" spans="1:1" x14ac:dyDescent="0.2">
      <c r="A455" s="57">
        <v>41361</v>
      </c>
    </row>
    <row r="456" spans="1:1" x14ac:dyDescent="0.2">
      <c r="A456" s="57">
        <v>41362</v>
      </c>
    </row>
    <row r="457" spans="1:1" x14ac:dyDescent="0.2">
      <c r="A457" s="57">
        <v>41363</v>
      </c>
    </row>
    <row r="458" spans="1:1" x14ac:dyDescent="0.2">
      <c r="A458" s="57">
        <v>41364</v>
      </c>
    </row>
    <row r="459" spans="1:1" x14ac:dyDescent="0.2">
      <c r="A459" s="57">
        <v>41365</v>
      </c>
    </row>
    <row r="460" spans="1:1" x14ac:dyDescent="0.2">
      <c r="A460" s="57">
        <v>41366</v>
      </c>
    </row>
    <row r="461" spans="1:1" x14ac:dyDescent="0.2">
      <c r="A461" s="57">
        <v>41367</v>
      </c>
    </row>
    <row r="462" spans="1:1" x14ac:dyDescent="0.2">
      <c r="A462" s="57">
        <v>41368</v>
      </c>
    </row>
    <row r="463" spans="1:1" x14ac:dyDescent="0.2">
      <c r="A463" s="57">
        <v>41369</v>
      </c>
    </row>
    <row r="464" spans="1:1" x14ac:dyDescent="0.2">
      <c r="A464" s="57">
        <v>41370</v>
      </c>
    </row>
    <row r="465" spans="1:1" x14ac:dyDescent="0.2">
      <c r="A465" s="57">
        <v>41371</v>
      </c>
    </row>
    <row r="466" spans="1:1" x14ac:dyDescent="0.2">
      <c r="A466" s="57">
        <v>41372</v>
      </c>
    </row>
    <row r="467" spans="1:1" x14ac:dyDescent="0.2">
      <c r="A467" s="57">
        <v>41373</v>
      </c>
    </row>
    <row r="468" spans="1:1" x14ac:dyDescent="0.2">
      <c r="A468" s="57">
        <v>41374</v>
      </c>
    </row>
    <row r="469" spans="1:1" x14ac:dyDescent="0.2">
      <c r="A469" s="57">
        <v>41375</v>
      </c>
    </row>
    <row r="470" spans="1:1" x14ac:dyDescent="0.2">
      <c r="A470" s="57">
        <v>41376</v>
      </c>
    </row>
    <row r="471" spans="1:1" x14ac:dyDescent="0.2">
      <c r="A471" s="57">
        <v>41377</v>
      </c>
    </row>
    <row r="472" spans="1:1" x14ac:dyDescent="0.2">
      <c r="A472" s="57">
        <v>41378</v>
      </c>
    </row>
    <row r="473" spans="1:1" x14ac:dyDescent="0.2">
      <c r="A473" s="57">
        <v>41379</v>
      </c>
    </row>
    <row r="474" spans="1:1" x14ac:dyDescent="0.2">
      <c r="A474" s="57">
        <v>41380</v>
      </c>
    </row>
    <row r="475" spans="1:1" x14ac:dyDescent="0.2">
      <c r="A475" s="57">
        <v>41381</v>
      </c>
    </row>
    <row r="476" spans="1:1" x14ac:dyDescent="0.2">
      <c r="A476" s="57">
        <v>41382</v>
      </c>
    </row>
    <row r="477" spans="1:1" x14ac:dyDescent="0.2">
      <c r="A477" s="57">
        <v>41383</v>
      </c>
    </row>
    <row r="478" spans="1:1" x14ac:dyDescent="0.2">
      <c r="A478" s="57">
        <v>41384</v>
      </c>
    </row>
    <row r="479" spans="1:1" x14ac:dyDescent="0.2">
      <c r="A479" s="57">
        <v>41385</v>
      </c>
    </row>
    <row r="480" spans="1:1" x14ac:dyDescent="0.2">
      <c r="A480" s="57">
        <v>41386</v>
      </c>
    </row>
    <row r="481" spans="1:1" x14ac:dyDescent="0.2">
      <c r="A481" s="57">
        <v>41387</v>
      </c>
    </row>
    <row r="482" spans="1:1" x14ac:dyDescent="0.2">
      <c r="A482" s="57">
        <v>41388</v>
      </c>
    </row>
    <row r="483" spans="1:1" x14ac:dyDescent="0.2">
      <c r="A483" s="57">
        <v>41389</v>
      </c>
    </row>
    <row r="484" spans="1:1" x14ac:dyDescent="0.2">
      <c r="A484" s="57">
        <v>41390</v>
      </c>
    </row>
    <row r="485" spans="1:1" x14ac:dyDescent="0.2">
      <c r="A485" s="57">
        <v>41391</v>
      </c>
    </row>
    <row r="486" spans="1:1" x14ac:dyDescent="0.2">
      <c r="A486" s="57">
        <v>41392</v>
      </c>
    </row>
    <row r="487" spans="1:1" x14ac:dyDescent="0.2">
      <c r="A487" s="57">
        <v>41393</v>
      </c>
    </row>
    <row r="488" spans="1:1" x14ac:dyDescent="0.2">
      <c r="A488" s="57">
        <v>41394</v>
      </c>
    </row>
    <row r="489" spans="1:1" x14ac:dyDescent="0.2">
      <c r="A489" s="57">
        <v>41395</v>
      </c>
    </row>
    <row r="490" spans="1:1" x14ac:dyDescent="0.2">
      <c r="A490" s="57">
        <v>41396</v>
      </c>
    </row>
    <row r="491" spans="1:1" x14ac:dyDescent="0.2">
      <c r="A491" s="57">
        <v>41397</v>
      </c>
    </row>
    <row r="492" spans="1:1" x14ac:dyDescent="0.2">
      <c r="A492" s="57">
        <v>41398</v>
      </c>
    </row>
    <row r="493" spans="1:1" x14ac:dyDescent="0.2">
      <c r="A493" s="57">
        <v>41399</v>
      </c>
    </row>
    <row r="494" spans="1:1" x14ac:dyDescent="0.2">
      <c r="A494" s="57">
        <v>41400</v>
      </c>
    </row>
    <row r="495" spans="1:1" x14ac:dyDescent="0.2">
      <c r="A495" s="57">
        <v>41401</v>
      </c>
    </row>
    <row r="496" spans="1:1" x14ac:dyDescent="0.2">
      <c r="A496" s="57">
        <v>41402</v>
      </c>
    </row>
    <row r="497" spans="1:1" x14ac:dyDescent="0.2">
      <c r="A497" s="57">
        <v>41403</v>
      </c>
    </row>
    <row r="498" spans="1:1" x14ac:dyDescent="0.2">
      <c r="A498" s="57">
        <v>41404</v>
      </c>
    </row>
    <row r="499" spans="1:1" x14ac:dyDescent="0.2">
      <c r="A499" s="57">
        <v>41405</v>
      </c>
    </row>
    <row r="500" spans="1:1" x14ac:dyDescent="0.2">
      <c r="A500" s="57">
        <v>41406</v>
      </c>
    </row>
    <row r="501" spans="1:1" x14ac:dyDescent="0.2">
      <c r="A501" s="57">
        <v>41407</v>
      </c>
    </row>
    <row r="502" spans="1:1" x14ac:dyDescent="0.2">
      <c r="A502" s="57">
        <v>41408</v>
      </c>
    </row>
    <row r="503" spans="1:1" x14ac:dyDescent="0.2">
      <c r="A503" s="57">
        <v>41409</v>
      </c>
    </row>
    <row r="504" spans="1:1" x14ac:dyDescent="0.2">
      <c r="A504" s="57">
        <v>41410</v>
      </c>
    </row>
    <row r="505" spans="1:1" x14ac:dyDescent="0.2">
      <c r="A505" s="57">
        <v>41411</v>
      </c>
    </row>
    <row r="506" spans="1:1" x14ac:dyDescent="0.2">
      <c r="A506" s="57">
        <v>41412</v>
      </c>
    </row>
    <row r="507" spans="1:1" x14ac:dyDescent="0.2">
      <c r="A507" s="57">
        <v>41413</v>
      </c>
    </row>
    <row r="508" spans="1:1" x14ac:dyDescent="0.2">
      <c r="A508" s="57">
        <v>41414</v>
      </c>
    </row>
    <row r="509" spans="1:1" x14ac:dyDescent="0.2">
      <c r="A509" s="57">
        <v>41415</v>
      </c>
    </row>
    <row r="510" spans="1:1" x14ac:dyDescent="0.2">
      <c r="A510" s="57">
        <v>41416</v>
      </c>
    </row>
    <row r="511" spans="1:1" x14ac:dyDescent="0.2">
      <c r="A511" s="57">
        <v>41417</v>
      </c>
    </row>
    <row r="512" spans="1:1" x14ac:dyDescent="0.2">
      <c r="A512" s="57">
        <v>41418</v>
      </c>
    </row>
    <row r="513" spans="1:1" x14ac:dyDescent="0.2">
      <c r="A513" s="57">
        <v>41419</v>
      </c>
    </row>
    <row r="514" spans="1:1" x14ac:dyDescent="0.2">
      <c r="A514" s="57">
        <v>41420</v>
      </c>
    </row>
    <row r="515" spans="1:1" x14ac:dyDescent="0.2">
      <c r="A515" s="57">
        <v>41421</v>
      </c>
    </row>
    <row r="516" spans="1:1" x14ac:dyDescent="0.2">
      <c r="A516" s="57">
        <v>41422</v>
      </c>
    </row>
    <row r="517" spans="1:1" x14ac:dyDescent="0.2">
      <c r="A517" s="57">
        <v>41423</v>
      </c>
    </row>
    <row r="518" spans="1:1" x14ac:dyDescent="0.2">
      <c r="A518" s="57">
        <v>41424</v>
      </c>
    </row>
    <row r="519" spans="1:1" x14ac:dyDescent="0.2">
      <c r="A519" s="57">
        <v>41425</v>
      </c>
    </row>
    <row r="520" spans="1:1" x14ac:dyDescent="0.2">
      <c r="A520" s="57">
        <v>41426</v>
      </c>
    </row>
    <row r="521" spans="1:1" x14ac:dyDescent="0.2">
      <c r="A521" s="57">
        <v>41427</v>
      </c>
    </row>
    <row r="522" spans="1:1" x14ac:dyDescent="0.2">
      <c r="A522" s="57">
        <v>41428</v>
      </c>
    </row>
    <row r="523" spans="1:1" x14ac:dyDescent="0.2">
      <c r="A523" s="57">
        <v>41429</v>
      </c>
    </row>
    <row r="524" spans="1:1" x14ac:dyDescent="0.2">
      <c r="A524" s="57">
        <v>41430</v>
      </c>
    </row>
    <row r="525" spans="1:1" x14ac:dyDescent="0.2">
      <c r="A525" s="57">
        <v>41431</v>
      </c>
    </row>
    <row r="526" spans="1:1" x14ac:dyDescent="0.2">
      <c r="A526" s="57">
        <v>41432</v>
      </c>
    </row>
    <row r="527" spans="1:1" x14ac:dyDescent="0.2">
      <c r="A527" s="57">
        <v>41433</v>
      </c>
    </row>
    <row r="528" spans="1:1" x14ac:dyDescent="0.2">
      <c r="A528" s="57">
        <v>41434</v>
      </c>
    </row>
    <row r="529" spans="1:1" x14ac:dyDescent="0.2">
      <c r="A529" s="57">
        <v>41435</v>
      </c>
    </row>
    <row r="530" spans="1:1" x14ac:dyDescent="0.2">
      <c r="A530" s="57">
        <v>41436</v>
      </c>
    </row>
    <row r="531" spans="1:1" x14ac:dyDescent="0.2">
      <c r="A531" s="57">
        <v>41437</v>
      </c>
    </row>
    <row r="532" spans="1:1" x14ac:dyDescent="0.2">
      <c r="A532" s="57">
        <v>41438</v>
      </c>
    </row>
    <row r="533" spans="1:1" x14ac:dyDescent="0.2">
      <c r="A533" s="57">
        <v>41439</v>
      </c>
    </row>
    <row r="534" spans="1:1" x14ac:dyDescent="0.2">
      <c r="A534" s="57">
        <v>41440</v>
      </c>
    </row>
    <row r="535" spans="1:1" x14ac:dyDescent="0.2">
      <c r="A535" s="57">
        <v>41441</v>
      </c>
    </row>
    <row r="536" spans="1:1" x14ac:dyDescent="0.2">
      <c r="A536" s="57">
        <v>41442</v>
      </c>
    </row>
    <row r="537" spans="1:1" x14ac:dyDescent="0.2">
      <c r="A537" s="57">
        <v>41443</v>
      </c>
    </row>
    <row r="538" spans="1:1" x14ac:dyDescent="0.2">
      <c r="A538" s="57">
        <v>41444</v>
      </c>
    </row>
    <row r="539" spans="1:1" x14ac:dyDescent="0.2">
      <c r="A539" s="57">
        <v>41445</v>
      </c>
    </row>
    <row r="540" spans="1:1" x14ac:dyDescent="0.2">
      <c r="A540" s="57">
        <v>41446</v>
      </c>
    </row>
    <row r="541" spans="1:1" x14ac:dyDescent="0.2">
      <c r="A541" s="57">
        <v>41447</v>
      </c>
    </row>
    <row r="542" spans="1:1" x14ac:dyDescent="0.2">
      <c r="A542" s="57">
        <v>41448</v>
      </c>
    </row>
    <row r="543" spans="1:1" x14ac:dyDescent="0.2">
      <c r="A543" s="57">
        <v>41449</v>
      </c>
    </row>
    <row r="544" spans="1:1" x14ac:dyDescent="0.2">
      <c r="A544" s="57">
        <v>41450</v>
      </c>
    </row>
    <row r="545" spans="1:1" x14ac:dyDescent="0.2">
      <c r="A545" s="57">
        <v>41451</v>
      </c>
    </row>
    <row r="546" spans="1:1" x14ac:dyDescent="0.2">
      <c r="A546" s="57">
        <v>41452</v>
      </c>
    </row>
    <row r="547" spans="1:1" x14ac:dyDescent="0.2">
      <c r="A547" s="57">
        <v>41453</v>
      </c>
    </row>
    <row r="548" spans="1:1" x14ac:dyDescent="0.2">
      <c r="A548" s="57">
        <v>41454</v>
      </c>
    </row>
    <row r="549" spans="1:1" x14ac:dyDescent="0.2">
      <c r="A549" s="57">
        <v>41455</v>
      </c>
    </row>
    <row r="550" spans="1:1" x14ac:dyDescent="0.2">
      <c r="A550" s="57">
        <v>41456</v>
      </c>
    </row>
    <row r="551" spans="1:1" x14ac:dyDescent="0.2">
      <c r="A551" s="57">
        <v>41457</v>
      </c>
    </row>
    <row r="552" spans="1:1" x14ac:dyDescent="0.2">
      <c r="A552" s="57">
        <v>41458</v>
      </c>
    </row>
    <row r="553" spans="1:1" x14ac:dyDescent="0.2">
      <c r="A553" s="57">
        <v>41459</v>
      </c>
    </row>
    <row r="554" spans="1:1" x14ac:dyDescent="0.2">
      <c r="A554" s="57">
        <v>41460</v>
      </c>
    </row>
    <row r="555" spans="1:1" x14ac:dyDescent="0.2">
      <c r="A555" s="57">
        <v>41461</v>
      </c>
    </row>
    <row r="556" spans="1:1" x14ac:dyDescent="0.2">
      <c r="A556" s="57">
        <v>41462</v>
      </c>
    </row>
    <row r="557" spans="1:1" x14ac:dyDescent="0.2">
      <c r="A557" s="57">
        <v>41463</v>
      </c>
    </row>
    <row r="558" spans="1:1" x14ac:dyDescent="0.2">
      <c r="A558" s="57">
        <v>41464</v>
      </c>
    </row>
    <row r="559" spans="1:1" x14ac:dyDescent="0.2">
      <c r="A559" s="57">
        <v>41465</v>
      </c>
    </row>
    <row r="560" spans="1:1" x14ac:dyDescent="0.2">
      <c r="A560" s="57">
        <v>41466</v>
      </c>
    </row>
    <row r="561" spans="1:1" x14ac:dyDescent="0.2">
      <c r="A561" s="57">
        <v>41467</v>
      </c>
    </row>
    <row r="562" spans="1:1" x14ac:dyDescent="0.2">
      <c r="A562" s="57">
        <v>41468</v>
      </c>
    </row>
    <row r="563" spans="1:1" x14ac:dyDescent="0.2">
      <c r="A563" s="57">
        <v>41469</v>
      </c>
    </row>
    <row r="564" spans="1:1" x14ac:dyDescent="0.2">
      <c r="A564" s="57">
        <v>41470</v>
      </c>
    </row>
    <row r="565" spans="1:1" x14ac:dyDescent="0.2">
      <c r="A565" s="57">
        <v>41471</v>
      </c>
    </row>
    <row r="566" spans="1:1" x14ac:dyDescent="0.2">
      <c r="A566" s="57">
        <v>41472</v>
      </c>
    </row>
    <row r="567" spans="1:1" x14ac:dyDescent="0.2">
      <c r="A567" s="57">
        <v>41473</v>
      </c>
    </row>
    <row r="568" spans="1:1" x14ac:dyDescent="0.2">
      <c r="A568" s="57">
        <v>41474</v>
      </c>
    </row>
    <row r="569" spans="1:1" x14ac:dyDescent="0.2">
      <c r="A569" s="57">
        <v>41475</v>
      </c>
    </row>
    <row r="570" spans="1:1" x14ac:dyDescent="0.2">
      <c r="A570" s="57">
        <v>41476</v>
      </c>
    </row>
    <row r="571" spans="1:1" x14ac:dyDescent="0.2">
      <c r="A571" s="57">
        <v>41477</v>
      </c>
    </row>
    <row r="572" spans="1:1" x14ac:dyDescent="0.2">
      <c r="A572" s="57">
        <v>41478</v>
      </c>
    </row>
    <row r="573" spans="1:1" x14ac:dyDescent="0.2">
      <c r="A573" s="57">
        <v>41479</v>
      </c>
    </row>
    <row r="574" spans="1:1" x14ac:dyDescent="0.2">
      <c r="A574" s="57">
        <v>41480</v>
      </c>
    </row>
    <row r="575" spans="1:1" x14ac:dyDescent="0.2">
      <c r="A575" s="57">
        <v>41481</v>
      </c>
    </row>
    <row r="576" spans="1:1" x14ac:dyDescent="0.2">
      <c r="A576" s="57">
        <v>41482</v>
      </c>
    </row>
    <row r="577" spans="1:1" x14ac:dyDescent="0.2">
      <c r="A577" s="57">
        <v>41483</v>
      </c>
    </row>
    <row r="578" spans="1:1" x14ac:dyDescent="0.2">
      <c r="A578" s="57">
        <v>41484</v>
      </c>
    </row>
    <row r="579" spans="1:1" x14ac:dyDescent="0.2">
      <c r="A579" s="57">
        <v>41485</v>
      </c>
    </row>
    <row r="580" spans="1:1" x14ac:dyDescent="0.2">
      <c r="A580" s="57">
        <v>41486</v>
      </c>
    </row>
    <row r="581" spans="1:1" x14ac:dyDescent="0.2">
      <c r="A581" s="57">
        <v>41487</v>
      </c>
    </row>
    <row r="582" spans="1:1" x14ac:dyDescent="0.2">
      <c r="A582" s="57">
        <v>41488</v>
      </c>
    </row>
    <row r="583" spans="1:1" x14ac:dyDescent="0.2">
      <c r="A583" s="57">
        <v>41489</v>
      </c>
    </row>
    <row r="584" spans="1:1" x14ac:dyDescent="0.2">
      <c r="A584" s="57">
        <v>41490</v>
      </c>
    </row>
    <row r="585" spans="1:1" x14ac:dyDescent="0.2">
      <c r="A585" s="57">
        <v>41491</v>
      </c>
    </row>
    <row r="586" spans="1:1" x14ac:dyDescent="0.2">
      <c r="A586" s="57">
        <v>41492</v>
      </c>
    </row>
    <row r="587" spans="1:1" x14ac:dyDescent="0.2">
      <c r="A587" s="57">
        <v>41493</v>
      </c>
    </row>
    <row r="588" spans="1:1" x14ac:dyDescent="0.2">
      <c r="A588" s="57">
        <v>41494</v>
      </c>
    </row>
    <row r="589" spans="1:1" x14ac:dyDescent="0.2">
      <c r="A589" s="57">
        <v>41495</v>
      </c>
    </row>
    <row r="590" spans="1:1" x14ac:dyDescent="0.2">
      <c r="A590" s="57">
        <v>41496</v>
      </c>
    </row>
    <row r="591" spans="1:1" x14ac:dyDescent="0.2">
      <c r="A591" s="57">
        <v>41497</v>
      </c>
    </row>
    <row r="592" spans="1:1" x14ac:dyDescent="0.2">
      <c r="A592" s="57">
        <v>41498</v>
      </c>
    </row>
    <row r="593" spans="1:1" x14ac:dyDescent="0.2">
      <c r="A593" s="57">
        <v>41499</v>
      </c>
    </row>
    <row r="594" spans="1:1" x14ac:dyDescent="0.2">
      <c r="A594" s="57">
        <v>41500</v>
      </c>
    </row>
    <row r="595" spans="1:1" x14ac:dyDescent="0.2">
      <c r="A595" s="57">
        <v>41501</v>
      </c>
    </row>
    <row r="596" spans="1:1" x14ac:dyDescent="0.2">
      <c r="A596" s="57">
        <v>41502</v>
      </c>
    </row>
    <row r="597" spans="1:1" x14ac:dyDescent="0.2">
      <c r="A597" s="57">
        <v>41503</v>
      </c>
    </row>
    <row r="598" spans="1:1" x14ac:dyDescent="0.2">
      <c r="A598" s="57">
        <v>41504</v>
      </c>
    </row>
    <row r="599" spans="1:1" x14ac:dyDescent="0.2">
      <c r="A599" s="57">
        <v>41505</v>
      </c>
    </row>
    <row r="600" spans="1:1" x14ac:dyDescent="0.2">
      <c r="A600" s="57">
        <v>41506</v>
      </c>
    </row>
    <row r="601" spans="1:1" x14ac:dyDescent="0.2">
      <c r="A601" s="57">
        <v>41507</v>
      </c>
    </row>
    <row r="602" spans="1:1" x14ac:dyDescent="0.2">
      <c r="A602" s="57">
        <v>41508</v>
      </c>
    </row>
    <row r="603" spans="1:1" x14ac:dyDescent="0.2">
      <c r="A603" s="57">
        <v>41509</v>
      </c>
    </row>
    <row r="604" spans="1:1" x14ac:dyDescent="0.2">
      <c r="A604" s="57">
        <v>41510</v>
      </c>
    </row>
    <row r="605" spans="1:1" x14ac:dyDescent="0.2">
      <c r="A605" s="57">
        <v>41511</v>
      </c>
    </row>
    <row r="606" spans="1:1" x14ac:dyDescent="0.2">
      <c r="A606" s="57">
        <v>41512</v>
      </c>
    </row>
    <row r="607" spans="1:1" x14ac:dyDescent="0.2">
      <c r="A607" s="57">
        <v>41513</v>
      </c>
    </row>
    <row r="608" spans="1:1" x14ac:dyDescent="0.2">
      <c r="A608" s="57">
        <v>41514</v>
      </c>
    </row>
    <row r="609" spans="1:1" x14ac:dyDescent="0.2">
      <c r="A609" s="57">
        <v>41515</v>
      </c>
    </row>
    <row r="610" spans="1:1" x14ac:dyDescent="0.2">
      <c r="A610" s="57">
        <v>41516</v>
      </c>
    </row>
    <row r="611" spans="1:1" x14ac:dyDescent="0.2">
      <c r="A611" s="57">
        <v>41517</v>
      </c>
    </row>
    <row r="612" spans="1:1" x14ac:dyDescent="0.2">
      <c r="A612" s="57">
        <v>41518</v>
      </c>
    </row>
    <row r="613" spans="1:1" x14ac:dyDescent="0.2">
      <c r="A613" s="57">
        <v>41519</v>
      </c>
    </row>
    <row r="614" spans="1:1" x14ac:dyDescent="0.2">
      <c r="A614" s="57">
        <v>41520</v>
      </c>
    </row>
    <row r="615" spans="1:1" x14ac:dyDescent="0.2">
      <c r="A615" s="57">
        <v>41521</v>
      </c>
    </row>
    <row r="616" spans="1:1" x14ac:dyDescent="0.2">
      <c r="A616" s="57">
        <v>41522</v>
      </c>
    </row>
    <row r="617" spans="1:1" x14ac:dyDescent="0.2">
      <c r="A617" s="57">
        <v>41523</v>
      </c>
    </row>
    <row r="618" spans="1:1" x14ac:dyDescent="0.2">
      <c r="A618" s="57">
        <v>41524</v>
      </c>
    </row>
    <row r="619" spans="1:1" x14ac:dyDescent="0.2">
      <c r="A619" s="57">
        <v>41525</v>
      </c>
    </row>
    <row r="620" spans="1:1" x14ac:dyDescent="0.2">
      <c r="A620" s="57">
        <v>41526</v>
      </c>
    </row>
    <row r="621" spans="1:1" x14ac:dyDescent="0.2">
      <c r="A621" s="57">
        <v>41527</v>
      </c>
    </row>
    <row r="622" spans="1:1" x14ac:dyDescent="0.2">
      <c r="A622" s="57">
        <v>41528</v>
      </c>
    </row>
    <row r="623" spans="1:1" x14ac:dyDescent="0.2">
      <c r="A623" s="57">
        <v>41529</v>
      </c>
    </row>
    <row r="624" spans="1:1" x14ac:dyDescent="0.2">
      <c r="A624" s="57">
        <v>41530</v>
      </c>
    </row>
    <row r="625" spans="1:1" x14ac:dyDescent="0.2">
      <c r="A625" s="57">
        <v>41531</v>
      </c>
    </row>
    <row r="626" spans="1:1" x14ac:dyDescent="0.2">
      <c r="A626" s="57">
        <v>41532</v>
      </c>
    </row>
    <row r="627" spans="1:1" x14ac:dyDescent="0.2">
      <c r="A627" s="57">
        <v>41533</v>
      </c>
    </row>
    <row r="628" spans="1:1" x14ac:dyDescent="0.2">
      <c r="A628" s="57">
        <v>41534</v>
      </c>
    </row>
    <row r="629" spans="1:1" x14ac:dyDescent="0.2">
      <c r="A629" s="57">
        <v>41535</v>
      </c>
    </row>
    <row r="630" spans="1:1" x14ac:dyDescent="0.2">
      <c r="A630" s="57">
        <v>41536</v>
      </c>
    </row>
    <row r="631" spans="1:1" x14ac:dyDescent="0.2">
      <c r="A631" s="57">
        <v>41537</v>
      </c>
    </row>
    <row r="632" spans="1:1" x14ac:dyDescent="0.2">
      <c r="A632" s="57">
        <v>41538</v>
      </c>
    </row>
    <row r="633" spans="1:1" x14ac:dyDescent="0.2">
      <c r="A633" s="57">
        <v>41539</v>
      </c>
    </row>
    <row r="634" spans="1:1" x14ac:dyDescent="0.2">
      <c r="A634" s="57">
        <v>41540</v>
      </c>
    </row>
    <row r="635" spans="1:1" x14ac:dyDescent="0.2">
      <c r="A635" s="57">
        <v>41541</v>
      </c>
    </row>
    <row r="636" spans="1:1" x14ac:dyDescent="0.2">
      <c r="A636" s="57">
        <v>41542</v>
      </c>
    </row>
    <row r="637" spans="1:1" x14ac:dyDescent="0.2">
      <c r="A637" s="57">
        <v>41543</v>
      </c>
    </row>
    <row r="638" spans="1:1" x14ac:dyDescent="0.2">
      <c r="A638" s="57">
        <v>41544</v>
      </c>
    </row>
    <row r="639" spans="1:1" x14ac:dyDescent="0.2">
      <c r="A639" s="57">
        <v>41545</v>
      </c>
    </row>
    <row r="640" spans="1:1" x14ac:dyDescent="0.2">
      <c r="A640" s="57">
        <v>41546</v>
      </c>
    </row>
    <row r="641" spans="1:1" x14ac:dyDescent="0.2">
      <c r="A641" s="57">
        <v>41547</v>
      </c>
    </row>
    <row r="642" spans="1:1" x14ac:dyDescent="0.2">
      <c r="A642" s="57">
        <v>41548</v>
      </c>
    </row>
    <row r="643" spans="1:1" x14ac:dyDescent="0.2">
      <c r="A643" s="57">
        <v>41549</v>
      </c>
    </row>
    <row r="644" spans="1:1" x14ac:dyDescent="0.2">
      <c r="A644" s="57">
        <v>41550</v>
      </c>
    </row>
    <row r="645" spans="1:1" x14ac:dyDescent="0.2">
      <c r="A645" s="57">
        <v>41551</v>
      </c>
    </row>
    <row r="646" spans="1:1" x14ac:dyDescent="0.2">
      <c r="A646" s="57">
        <v>41552</v>
      </c>
    </row>
    <row r="647" spans="1:1" x14ac:dyDescent="0.2">
      <c r="A647" s="57">
        <v>41553</v>
      </c>
    </row>
    <row r="648" spans="1:1" x14ac:dyDescent="0.2">
      <c r="A648" s="57">
        <v>41554</v>
      </c>
    </row>
    <row r="649" spans="1:1" x14ac:dyDescent="0.2">
      <c r="A649" s="57">
        <v>41555</v>
      </c>
    </row>
    <row r="650" spans="1:1" x14ac:dyDescent="0.2">
      <c r="A650" s="57">
        <v>41556</v>
      </c>
    </row>
    <row r="651" spans="1:1" x14ac:dyDescent="0.2">
      <c r="A651" s="57">
        <v>41557</v>
      </c>
    </row>
    <row r="652" spans="1:1" x14ac:dyDescent="0.2">
      <c r="A652" s="57">
        <v>41558</v>
      </c>
    </row>
    <row r="653" spans="1:1" x14ac:dyDescent="0.2">
      <c r="A653" s="57">
        <v>41559</v>
      </c>
    </row>
    <row r="654" spans="1:1" x14ac:dyDescent="0.2">
      <c r="A654" s="57">
        <v>41560</v>
      </c>
    </row>
    <row r="655" spans="1:1" x14ac:dyDescent="0.2">
      <c r="A655" s="57">
        <v>41561</v>
      </c>
    </row>
    <row r="656" spans="1:1" x14ac:dyDescent="0.2">
      <c r="A656" s="57">
        <v>41562</v>
      </c>
    </row>
    <row r="657" spans="1:1" x14ac:dyDescent="0.2">
      <c r="A657" s="57">
        <v>41563</v>
      </c>
    </row>
    <row r="658" spans="1:1" x14ac:dyDescent="0.2">
      <c r="A658" s="57">
        <v>41564</v>
      </c>
    </row>
    <row r="659" spans="1:1" x14ac:dyDescent="0.2">
      <c r="A659" s="57">
        <v>41565</v>
      </c>
    </row>
    <row r="660" spans="1:1" x14ac:dyDescent="0.2">
      <c r="A660" s="57">
        <v>41566</v>
      </c>
    </row>
    <row r="661" spans="1:1" x14ac:dyDescent="0.2">
      <c r="A661" s="57">
        <v>41567</v>
      </c>
    </row>
    <row r="662" spans="1:1" x14ac:dyDescent="0.2">
      <c r="A662" s="57">
        <v>41568</v>
      </c>
    </row>
    <row r="663" spans="1:1" x14ac:dyDescent="0.2">
      <c r="A663" s="57">
        <v>41569</v>
      </c>
    </row>
    <row r="664" spans="1:1" x14ac:dyDescent="0.2">
      <c r="A664" s="57">
        <v>41570</v>
      </c>
    </row>
    <row r="665" spans="1:1" x14ac:dyDescent="0.2">
      <c r="A665" s="57">
        <v>41571</v>
      </c>
    </row>
    <row r="666" spans="1:1" x14ac:dyDescent="0.2">
      <c r="A666" s="57">
        <v>41572</v>
      </c>
    </row>
    <row r="667" spans="1:1" x14ac:dyDescent="0.2">
      <c r="A667" s="57">
        <v>41573</v>
      </c>
    </row>
    <row r="668" spans="1:1" x14ac:dyDescent="0.2">
      <c r="A668" s="57">
        <v>41574</v>
      </c>
    </row>
    <row r="669" spans="1:1" x14ac:dyDescent="0.2">
      <c r="A669" s="57">
        <v>41575</v>
      </c>
    </row>
    <row r="670" spans="1:1" x14ac:dyDescent="0.2">
      <c r="A670" s="57">
        <v>41576</v>
      </c>
    </row>
    <row r="671" spans="1:1" x14ac:dyDescent="0.2">
      <c r="A671" s="57">
        <v>41577</v>
      </c>
    </row>
    <row r="672" spans="1:1" x14ac:dyDescent="0.2">
      <c r="A672" s="57">
        <v>41578</v>
      </c>
    </row>
    <row r="673" spans="1:1" x14ac:dyDescent="0.2">
      <c r="A673" s="57">
        <v>41579</v>
      </c>
    </row>
    <row r="674" spans="1:1" x14ac:dyDescent="0.2">
      <c r="A674" s="57">
        <v>41580</v>
      </c>
    </row>
    <row r="675" spans="1:1" x14ac:dyDescent="0.2">
      <c r="A675" s="57">
        <v>41581</v>
      </c>
    </row>
    <row r="676" spans="1:1" x14ac:dyDescent="0.2">
      <c r="A676" s="57">
        <v>41582</v>
      </c>
    </row>
    <row r="677" spans="1:1" x14ac:dyDescent="0.2">
      <c r="A677" s="57">
        <v>41583</v>
      </c>
    </row>
    <row r="678" spans="1:1" x14ac:dyDescent="0.2">
      <c r="A678" s="57">
        <v>41584</v>
      </c>
    </row>
    <row r="679" spans="1:1" x14ac:dyDescent="0.2">
      <c r="A679" s="57">
        <v>41585</v>
      </c>
    </row>
    <row r="680" spans="1:1" x14ac:dyDescent="0.2">
      <c r="A680" s="57">
        <v>41586</v>
      </c>
    </row>
    <row r="681" spans="1:1" x14ac:dyDescent="0.2">
      <c r="A681" s="57">
        <v>41587</v>
      </c>
    </row>
    <row r="682" spans="1:1" x14ac:dyDescent="0.2">
      <c r="A682" s="57">
        <v>41588</v>
      </c>
    </row>
    <row r="683" spans="1:1" x14ac:dyDescent="0.2">
      <c r="A683" s="57">
        <v>41589</v>
      </c>
    </row>
    <row r="684" spans="1:1" x14ac:dyDescent="0.2">
      <c r="A684" s="57">
        <v>41590</v>
      </c>
    </row>
    <row r="685" spans="1:1" x14ac:dyDescent="0.2">
      <c r="A685" s="57">
        <v>41591</v>
      </c>
    </row>
    <row r="686" spans="1:1" x14ac:dyDescent="0.2">
      <c r="A686" s="57">
        <v>41592</v>
      </c>
    </row>
    <row r="687" spans="1:1" x14ac:dyDescent="0.2">
      <c r="A687" s="57">
        <v>41593</v>
      </c>
    </row>
    <row r="688" spans="1:1" x14ac:dyDescent="0.2">
      <c r="A688" s="57">
        <v>41594</v>
      </c>
    </row>
    <row r="689" spans="1:1" x14ac:dyDescent="0.2">
      <c r="A689" s="57">
        <v>41595</v>
      </c>
    </row>
    <row r="690" spans="1:1" x14ac:dyDescent="0.2">
      <c r="A690" s="57">
        <v>41596</v>
      </c>
    </row>
    <row r="691" spans="1:1" x14ac:dyDescent="0.2">
      <c r="A691" s="57">
        <v>41597</v>
      </c>
    </row>
    <row r="692" spans="1:1" x14ac:dyDescent="0.2">
      <c r="A692" s="57">
        <v>41598</v>
      </c>
    </row>
    <row r="693" spans="1:1" x14ac:dyDescent="0.2">
      <c r="A693" s="57">
        <v>41599</v>
      </c>
    </row>
    <row r="694" spans="1:1" x14ac:dyDescent="0.2">
      <c r="A694" s="57">
        <v>41600</v>
      </c>
    </row>
    <row r="695" spans="1:1" x14ac:dyDescent="0.2">
      <c r="A695" s="57">
        <v>41601</v>
      </c>
    </row>
    <row r="696" spans="1:1" x14ac:dyDescent="0.2">
      <c r="A696" s="57">
        <v>41602</v>
      </c>
    </row>
    <row r="697" spans="1:1" x14ac:dyDescent="0.2">
      <c r="A697" s="57">
        <v>41603</v>
      </c>
    </row>
    <row r="698" spans="1:1" x14ac:dyDescent="0.2">
      <c r="A698" s="57">
        <v>41604</v>
      </c>
    </row>
    <row r="699" spans="1:1" x14ac:dyDescent="0.2">
      <c r="A699" s="57">
        <v>41605</v>
      </c>
    </row>
    <row r="700" spans="1:1" x14ac:dyDescent="0.2">
      <c r="A700" s="57">
        <v>41606</v>
      </c>
    </row>
    <row r="701" spans="1:1" x14ac:dyDescent="0.2">
      <c r="A701" s="57">
        <v>41607</v>
      </c>
    </row>
    <row r="702" spans="1:1" x14ac:dyDescent="0.2">
      <c r="A702" s="57">
        <v>41608</v>
      </c>
    </row>
    <row r="703" spans="1:1" x14ac:dyDescent="0.2">
      <c r="A703" s="57">
        <v>41609</v>
      </c>
    </row>
    <row r="704" spans="1:1" x14ac:dyDescent="0.2">
      <c r="A704" s="57">
        <v>41610</v>
      </c>
    </row>
    <row r="705" spans="1:1" x14ac:dyDescent="0.2">
      <c r="A705" s="57">
        <v>41611</v>
      </c>
    </row>
    <row r="706" spans="1:1" x14ac:dyDescent="0.2">
      <c r="A706" s="57">
        <v>41612</v>
      </c>
    </row>
    <row r="707" spans="1:1" x14ac:dyDescent="0.2">
      <c r="A707" s="57">
        <v>41613</v>
      </c>
    </row>
    <row r="708" spans="1:1" x14ac:dyDescent="0.2">
      <c r="A708" s="57">
        <v>41614</v>
      </c>
    </row>
    <row r="709" spans="1:1" x14ac:dyDescent="0.2">
      <c r="A709" s="57">
        <v>41615</v>
      </c>
    </row>
    <row r="710" spans="1:1" x14ac:dyDescent="0.2">
      <c r="A710" s="57">
        <v>41616</v>
      </c>
    </row>
    <row r="711" spans="1:1" x14ac:dyDescent="0.2">
      <c r="A711" s="57">
        <v>41617</v>
      </c>
    </row>
    <row r="712" spans="1:1" x14ac:dyDescent="0.2">
      <c r="A712" s="57">
        <v>41618</v>
      </c>
    </row>
    <row r="713" spans="1:1" x14ac:dyDescent="0.2">
      <c r="A713" s="57">
        <v>41619</v>
      </c>
    </row>
    <row r="714" spans="1:1" x14ac:dyDescent="0.2">
      <c r="A714" s="57">
        <v>41620</v>
      </c>
    </row>
    <row r="715" spans="1:1" x14ac:dyDescent="0.2">
      <c r="A715" s="57">
        <v>41621</v>
      </c>
    </row>
    <row r="716" spans="1:1" x14ac:dyDescent="0.2">
      <c r="A716" s="57">
        <v>41622</v>
      </c>
    </row>
    <row r="717" spans="1:1" x14ac:dyDescent="0.2">
      <c r="A717" s="57">
        <v>41623</v>
      </c>
    </row>
    <row r="718" spans="1:1" x14ac:dyDescent="0.2">
      <c r="A718" s="57">
        <v>41624</v>
      </c>
    </row>
    <row r="719" spans="1:1" x14ac:dyDescent="0.2">
      <c r="A719" s="57">
        <v>41625</v>
      </c>
    </row>
    <row r="720" spans="1:1" x14ac:dyDescent="0.2">
      <c r="A720" s="57">
        <v>41626</v>
      </c>
    </row>
    <row r="721" spans="1:1" x14ac:dyDescent="0.2">
      <c r="A721" s="57">
        <v>41627</v>
      </c>
    </row>
    <row r="722" spans="1:1" x14ac:dyDescent="0.2">
      <c r="A722" s="57">
        <v>41628</v>
      </c>
    </row>
    <row r="723" spans="1:1" x14ac:dyDescent="0.2">
      <c r="A723" s="57">
        <v>41629</v>
      </c>
    </row>
    <row r="724" spans="1:1" x14ac:dyDescent="0.2">
      <c r="A724" s="57">
        <v>41630</v>
      </c>
    </row>
    <row r="725" spans="1:1" x14ac:dyDescent="0.2">
      <c r="A725" s="57">
        <v>41631</v>
      </c>
    </row>
    <row r="726" spans="1:1" x14ac:dyDescent="0.2">
      <c r="A726" s="57">
        <v>41632</v>
      </c>
    </row>
    <row r="727" spans="1:1" x14ac:dyDescent="0.2">
      <c r="A727" s="57">
        <v>41633</v>
      </c>
    </row>
    <row r="728" spans="1:1" x14ac:dyDescent="0.2">
      <c r="A728" s="57">
        <v>41634</v>
      </c>
    </row>
    <row r="729" spans="1:1" x14ac:dyDescent="0.2">
      <c r="A729" s="57">
        <v>41635</v>
      </c>
    </row>
    <row r="730" spans="1:1" x14ac:dyDescent="0.2">
      <c r="A730" s="57">
        <v>41636</v>
      </c>
    </row>
    <row r="731" spans="1:1" x14ac:dyDescent="0.2">
      <c r="A731" s="57">
        <v>41637</v>
      </c>
    </row>
    <row r="732" spans="1:1" x14ac:dyDescent="0.2">
      <c r="A732" s="57">
        <v>41638</v>
      </c>
    </row>
    <row r="733" spans="1:1" x14ac:dyDescent="0.2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N11" sqref="N11"/>
    </sheetView>
  </sheetViews>
  <sheetFormatPr defaultColWidth="9.140625" defaultRowHeight="15" x14ac:dyDescent="0.3"/>
  <cols>
    <col min="1" max="1" width="14.28515625" style="20" bestFit="1" customWidth="1"/>
    <col min="2" max="2" width="80" style="192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12" s="6" customFormat="1" x14ac:dyDescent="0.3">
      <c r="A1" s="70" t="s">
        <v>252</v>
      </c>
      <c r="B1" s="188"/>
      <c r="C1" s="489" t="s">
        <v>94</v>
      </c>
      <c r="D1" s="489"/>
      <c r="E1" s="105"/>
    </row>
    <row r="2" spans="1:12" s="6" customFormat="1" x14ac:dyDescent="0.3">
      <c r="A2" s="71" t="s">
        <v>124</v>
      </c>
      <c r="B2" s="188"/>
      <c r="C2" s="490" t="str">
        <f>'ფორმა N1'!M2</f>
        <v>01/01/--31/12/2023</v>
      </c>
      <c r="D2" s="491"/>
      <c r="E2" s="105"/>
    </row>
    <row r="3" spans="1:12" s="6" customFormat="1" x14ac:dyDescent="0.3">
      <c r="A3" s="71"/>
      <c r="B3" s="188"/>
      <c r="C3" s="267"/>
      <c r="D3" s="267"/>
      <c r="E3" s="105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189"/>
      <c r="C4" s="71"/>
      <c r="D4" s="71"/>
      <c r="E4" s="102"/>
      <c r="L4" s="6"/>
    </row>
    <row r="5" spans="1:12" s="2" customFormat="1" x14ac:dyDescent="0.3">
      <c r="A5" s="175">
        <f>'ფორმა N1'!D4</f>
        <v>0</v>
      </c>
      <c r="B5" s="190" t="s">
        <v>713</v>
      </c>
      <c r="C5" s="56"/>
      <c r="D5" s="56"/>
      <c r="E5" s="102"/>
    </row>
    <row r="6" spans="1:12" s="2" customFormat="1" x14ac:dyDescent="0.3">
      <c r="A6" s="72"/>
      <c r="B6" s="189"/>
      <c r="C6" s="71"/>
      <c r="D6" s="71"/>
      <c r="E6" s="102"/>
    </row>
    <row r="7" spans="1:12" s="6" customFormat="1" ht="18" x14ac:dyDescent="0.3">
      <c r="A7" s="262"/>
      <c r="B7" s="369"/>
      <c r="C7" s="73"/>
      <c r="D7" s="73"/>
      <c r="E7" s="105"/>
    </row>
    <row r="8" spans="1:12" s="6" customFormat="1" ht="30" x14ac:dyDescent="0.3">
      <c r="A8" s="100" t="s">
        <v>64</v>
      </c>
      <c r="B8" s="74" t="s">
        <v>230</v>
      </c>
      <c r="C8" s="74" t="s">
        <v>66</v>
      </c>
      <c r="D8" s="74" t="s">
        <v>67</v>
      </c>
      <c r="E8" s="105"/>
      <c r="F8" s="370"/>
    </row>
    <row r="9" spans="1:12" s="7" customFormat="1" x14ac:dyDescent="0.3">
      <c r="A9" s="176">
        <v>1</v>
      </c>
      <c r="B9" s="176" t="s">
        <v>65</v>
      </c>
      <c r="C9" s="80">
        <f>SUM(C10,C26)</f>
        <v>0</v>
      </c>
      <c r="D9" s="80">
        <f>SUM(D10,D26)</f>
        <v>0</v>
      </c>
      <c r="E9" s="105"/>
    </row>
    <row r="10" spans="1:12" s="7" customFormat="1" x14ac:dyDescent="0.3">
      <c r="A10" s="82">
        <v>1.1000000000000001</v>
      </c>
      <c r="B10" s="82" t="s">
        <v>69</v>
      </c>
      <c r="C10" s="80">
        <f>SUM(C11,C12,C16,C19,C25,C26)</f>
        <v>0</v>
      </c>
      <c r="D10" s="80">
        <f>SUM(D11,D12,D16,D19,D24,D25)</f>
        <v>0</v>
      </c>
      <c r="E10" s="105"/>
    </row>
    <row r="11" spans="1:12" s="9" customFormat="1" ht="18" x14ac:dyDescent="0.3">
      <c r="A11" s="83" t="s">
        <v>30</v>
      </c>
      <c r="B11" s="83" t="s">
        <v>68</v>
      </c>
      <c r="C11" s="8"/>
      <c r="D11" s="8"/>
      <c r="E11" s="105"/>
    </row>
    <row r="12" spans="1:12" s="10" customFormat="1" x14ac:dyDescent="0.3">
      <c r="A12" s="83" t="s">
        <v>31</v>
      </c>
      <c r="B12" s="83" t="s">
        <v>283</v>
      </c>
      <c r="C12" s="101">
        <f>SUM(C14:C15)</f>
        <v>0</v>
      </c>
      <c r="D12" s="101">
        <f>SUM(D14:D15)</f>
        <v>0</v>
      </c>
      <c r="E12" s="105"/>
    </row>
    <row r="13" spans="1:12" s="3" customFormat="1" x14ac:dyDescent="0.3">
      <c r="A13" s="92" t="s">
        <v>70</v>
      </c>
      <c r="B13" s="92" t="s">
        <v>286</v>
      </c>
      <c r="C13" s="8"/>
      <c r="D13" s="8"/>
      <c r="E13" s="105"/>
    </row>
    <row r="14" spans="1:12" s="3" customFormat="1" x14ac:dyDescent="0.3">
      <c r="A14" s="92" t="s">
        <v>408</v>
      </c>
      <c r="B14" s="92" t="s">
        <v>407</v>
      </c>
      <c r="C14" s="8"/>
      <c r="D14" s="8"/>
      <c r="E14" s="105"/>
    </row>
    <row r="15" spans="1:12" s="3" customFormat="1" x14ac:dyDescent="0.3">
      <c r="A15" s="92" t="s">
        <v>409</v>
      </c>
      <c r="B15" s="92" t="s">
        <v>83</v>
      </c>
      <c r="C15" s="8"/>
      <c r="D15" s="8"/>
      <c r="E15" s="105"/>
    </row>
    <row r="16" spans="1:12" s="3" customFormat="1" x14ac:dyDescent="0.3">
      <c r="A16" s="83" t="s">
        <v>71</v>
      </c>
      <c r="B16" s="83" t="s">
        <v>72</v>
      </c>
      <c r="C16" s="101">
        <f>SUM(C17:C18)</f>
        <v>0</v>
      </c>
      <c r="D16" s="101">
        <f>SUM(D17:D18)</f>
        <v>0</v>
      </c>
      <c r="E16" s="105"/>
    </row>
    <row r="17" spans="1:5" s="3" customFormat="1" x14ac:dyDescent="0.3">
      <c r="A17" s="92" t="s">
        <v>73</v>
      </c>
      <c r="B17" s="92" t="s">
        <v>75</v>
      </c>
      <c r="C17" s="8"/>
      <c r="D17" s="8"/>
      <c r="E17" s="105"/>
    </row>
    <row r="18" spans="1:5" s="3" customFormat="1" x14ac:dyDescent="0.3">
      <c r="A18" s="92" t="s">
        <v>74</v>
      </c>
      <c r="B18" s="92" t="s">
        <v>449</v>
      </c>
      <c r="C18" s="8"/>
      <c r="D18" s="8"/>
      <c r="E18" s="105"/>
    </row>
    <row r="19" spans="1:5" s="3" customFormat="1" x14ac:dyDescent="0.3">
      <c r="A19" s="83" t="s">
        <v>76</v>
      </c>
      <c r="B19" s="83" t="s">
        <v>363</v>
      </c>
      <c r="C19" s="101">
        <f>SUM(C20:C23)</f>
        <v>0</v>
      </c>
      <c r="D19" s="101">
        <f>SUM(D20:D23)</f>
        <v>0</v>
      </c>
      <c r="E19" s="105"/>
    </row>
    <row r="20" spans="1:5" s="3" customFormat="1" x14ac:dyDescent="0.3">
      <c r="A20" s="92" t="s">
        <v>77</v>
      </c>
      <c r="B20" s="92" t="s">
        <v>505</v>
      </c>
      <c r="C20" s="8"/>
      <c r="D20" s="8"/>
      <c r="E20" s="105"/>
    </row>
    <row r="21" spans="1:5" s="3" customFormat="1" ht="30" x14ac:dyDescent="0.3">
      <c r="A21" s="92" t="s">
        <v>78</v>
      </c>
      <c r="B21" s="92" t="s">
        <v>415</v>
      </c>
      <c r="C21" s="8"/>
      <c r="D21" s="8"/>
      <c r="E21" s="105"/>
    </row>
    <row r="22" spans="1:5" s="3" customFormat="1" x14ac:dyDescent="0.3">
      <c r="A22" s="92" t="s">
        <v>79</v>
      </c>
      <c r="B22" s="92" t="s">
        <v>434</v>
      </c>
      <c r="C22" s="8"/>
      <c r="D22" s="8"/>
      <c r="E22" s="105"/>
    </row>
    <row r="23" spans="1:5" s="3" customFormat="1" ht="30" x14ac:dyDescent="0.3">
      <c r="A23" s="92" t="s">
        <v>80</v>
      </c>
      <c r="B23" s="92" t="s">
        <v>481</v>
      </c>
      <c r="C23" s="8"/>
      <c r="D23" s="8"/>
      <c r="E23" s="105"/>
    </row>
    <row r="24" spans="1:5" s="3" customFormat="1" x14ac:dyDescent="0.3">
      <c r="A24" s="83" t="s">
        <v>81</v>
      </c>
      <c r="B24" s="83" t="s">
        <v>377</v>
      </c>
      <c r="C24" s="8"/>
      <c r="D24" s="8"/>
      <c r="E24" s="105"/>
    </row>
    <row r="25" spans="1:5" s="3" customFormat="1" x14ac:dyDescent="0.3">
      <c r="A25" s="83" t="s">
        <v>232</v>
      </c>
      <c r="B25" s="83" t="s">
        <v>383</v>
      </c>
      <c r="C25" s="8"/>
      <c r="D25" s="8"/>
      <c r="E25" s="105"/>
    </row>
    <row r="26" spans="1:5" x14ac:dyDescent="0.3">
      <c r="A26" s="82">
        <v>1.2</v>
      </c>
      <c r="B26" s="82" t="s">
        <v>82</v>
      </c>
      <c r="C26" s="80">
        <f>SUM(C27,C35)</f>
        <v>0</v>
      </c>
      <c r="D26" s="80">
        <f>SUM(D27,D35)</f>
        <v>0</v>
      </c>
      <c r="E26" s="105"/>
    </row>
    <row r="27" spans="1:5" x14ac:dyDescent="0.3">
      <c r="A27" s="83" t="s">
        <v>32</v>
      </c>
      <c r="B27" s="83" t="s">
        <v>286</v>
      </c>
      <c r="C27" s="101">
        <f>SUM(C28:C30)</f>
        <v>0</v>
      </c>
      <c r="D27" s="101">
        <f>SUM(D28:D30)</f>
        <v>0</v>
      </c>
      <c r="E27" s="105"/>
    </row>
    <row r="28" spans="1:5" x14ac:dyDescent="0.3">
      <c r="A28" s="184" t="s">
        <v>84</v>
      </c>
      <c r="B28" s="184" t="s">
        <v>284</v>
      </c>
      <c r="C28" s="8"/>
      <c r="D28" s="8"/>
      <c r="E28" s="105"/>
    </row>
    <row r="29" spans="1:5" x14ac:dyDescent="0.3">
      <c r="A29" s="184" t="s">
        <v>85</v>
      </c>
      <c r="B29" s="184" t="s">
        <v>287</v>
      </c>
      <c r="C29" s="8"/>
      <c r="D29" s="8"/>
      <c r="E29" s="105"/>
    </row>
    <row r="30" spans="1:5" x14ac:dyDescent="0.3">
      <c r="A30" s="184" t="s">
        <v>384</v>
      </c>
      <c r="B30" s="184" t="s">
        <v>285</v>
      </c>
      <c r="C30" s="8"/>
      <c r="D30" s="8"/>
      <c r="E30" s="105"/>
    </row>
    <row r="31" spans="1:5" x14ac:dyDescent="0.3">
      <c r="A31" s="83" t="s">
        <v>33</v>
      </c>
      <c r="B31" s="83" t="s">
        <v>407</v>
      </c>
      <c r="C31" s="101">
        <f>SUM(C32:C34)</f>
        <v>0</v>
      </c>
      <c r="D31" s="101">
        <f>SUM(D32:D34)</f>
        <v>0</v>
      </c>
      <c r="E31" s="105"/>
    </row>
    <row r="32" spans="1:5" x14ac:dyDescent="0.3">
      <c r="A32" s="184" t="s">
        <v>12</v>
      </c>
      <c r="B32" s="184" t="s">
        <v>410</v>
      </c>
      <c r="C32" s="8"/>
      <c r="D32" s="8"/>
      <c r="E32" s="105"/>
    </row>
    <row r="33" spans="1:9" x14ac:dyDescent="0.3">
      <c r="A33" s="184" t="s">
        <v>13</v>
      </c>
      <c r="B33" s="184" t="s">
        <v>411</v>
      </c>
      <c r="C33" s="8"/>
      <c r="D33" s="8"/>
      <c r="E33" s="105"/>
    </row>
    <row r="34" spans="1:9" x14ac:dyDescent="0.3">
      <c r="A34" s="184" t="s">
        <v>261</v>
      </c>
      <c r="B34" s="184" t="s">
        <v>412</v>
      </c>
      <c r="C34" s="8"/>
      <c r="D34" s="8"/>
      <c r="E34" s="105"/>
    </row>
    <row r="35" spans="1:9" s="315" customFormat="1" x14ac:dyDescent="0.3">
      <c r="A35" s="83" t="s">
        <v>34</v>
      </c>
      <c r="B35" s="195" t="s">
        <v>382</v>
      </c>
      <c r="C35" s="8"/>
      <c r="D35" s="8"/>
    </row>
    <row r="36" spans="1:9" s="2" customFormat="1" x14ac:dyDescent="0.3">
      <c r="A36" s="1"/>
      <c r="B36" s="191"/>
      <c r="E36" s="265"/>
    </row>
    <row r="37" spans="1:9" s="2" customFormat="1" x14ac:dyDescent="0.3">
      <c r="B37" s="191"/>
      <c r="E37" s="26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5" t="s">
        <v>93</v>
      </c>
      <c r="B40" s="191"/>
      <c r="E40" s="265"/>
    </row>
    <row r="41" spans="1:9" s="2" customFormat="1" x14ac:dyDescent="0.3">
      <c r="B41" s="191"/>
      <c r="E41" s="271"/>
      <c r="F41" s="271"/>
      <c r="G41" s="271"/>
      <c r="H41" s="271"/>
      <c r="I41" s="271"/>
    </row>
    <row r="42" spans="1:9" s="2" customFormat="1" x14ac:dyDescent="0.3">
      <c r="B42" s="191"/>
      <c r="D42" s="12"/>
      <c r="E42" s="271"/>
      <c r="F42" s="271"/>
      <c r="G42" s="271"/>
      <c r="H42" s="271"/>
      <c r="I42" s="271"/>
    </row>
    <row r="43" spans="1:9" s="2" customFormat="1" x14ac:dyDescent="0.3">
      <c r="A43" s="271"/>
      <c r="B43" s="193" t="s">
        <v>380</v>
      </c>
      <c r="D43" s="12"/>
      <c r="E43" s="271"/>
      <c r="F43" s="271"/>
      <c r="G43" s="271"/>
      <c r="H43" s="271"/>
      <c r="I43" s="271"/>
    </row>
    <row r="44" spans="1:9" s="2" customFormat="1" x14ac:dyDescent="0.3">
      <c r="A44" s="271"/>
      <c r="B44" s="191" t="s">
        <v>250</v>
      </c>
      <c r="D44" s="12"/>
      <c r="E44" s="271"/>
      <c r="F44" s="271"/>
      <c r="G44" s="271"/>
      <c r="H44" s="271"/>
      <c r="I44" s="271"/>
    </row>
    <row r="45" spans="1:9" s="271" customFormat="1" ht="12.75" x14ac:dyDescent="0.2">
      <c r="B45" s="194" t="s">
        <v>123</v>
      </c>
    </row>
    <row r="46" spans="1:9" s="271" customFormat="1" ht="12.75" x14ac:dyDescent="0.2">
      <c r="B46" s="37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view="pageBreakPreview" zoomScale="80" zoomScaleNormal="100" zoomScaleSheetLayoutView="80" workbookViewId="0">
      <selection activeCell="B7" sqref="B7"/>
    </sheetView>
  </sheetViews>
  <sheetFormatPr defaultColWidth="9.140625" defaultRowHeight="15" x14ac:dyDescent="0.3"/>
  <cols>
    <col min="1" max="1" width="14.42578125" style="2" customWidth="1"/>
    <col min="2" max="2" width="77.28515625" style="2" customWidth="1"/>
    <col min="3" max="3" width="1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ht="21.75" customHeight="1" x14ac:dyDescent="0.3">
      <c r="A1" s="493" t="s">
        <v>450</v>
      </c>
      <c r="B1" s="493"/>
      <c r="C1" s="489" t="s">
        <v>94</v>
      </c>
      <c r="D1" s="489"/>
      <c r="E1" s="86"/>
    </row>
    <row r="2" spans="1:5" s="6" customFormat="1" x14ac:dyDescent="0.3">
      <c r="A2" s="493" t="s">
        <v>451</v>
      </c>
      <c r="B2" s="493"/>
      <c r="C2" s="487" t="str">
        <f>'ფორმა N1'!M2</f>
        <v>01/01/--31/12/2023</v>
      </c>
      <c r="D2" s="488"/>
      <c r="E2" s="86"/>
    </row>
    <row r="3" spans="1:5" s="6" customFormat="1" x14ac:dyDescent="0.3">
      <c r="A3" s="494"/>
      <c r="B3" s="494"/>
      <c r="C3" s="267"/>
      <c r="D3" s="267"/>
      <c r="E3" s="86"/>
    </row>
    <row r="4" spans="1:5" s="6" customFormat="1" x14ac:dyDescent="0.3">
      <c r="A4" s="71" t="s">
        <v>124</v>
      </c>
      <c r="B4" s="262"/>
      <c r="C4" s="267"/>
      <c r="D4" s="267"/>
      <c r="E4" s="86"/>
    </row>
    <row r="5" spans="1:5" s="6" customFormat="1" x14ac:dyDescent="0.3">
      <c r="A5" s="71"/>
      <c r="B5" s="262"/>
      <c r="C5" s="267"/>
      <c r="D5" s="267"/>
      <c r="E5" s="86"/>
    </row>
    <row r="6" spans="1:5" x14ac:dyDescent="0.3">
      <c r="A6" s="72" t="str">
        <f>'[1]ფორმა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5" x14ac:dyDescent="0.3">
      <c r="A7" s="175">
        <f>'ფორმა N1'!D4</f>
        <v>0</v>
      </c>
      <c r="B7" s="75" t="s">
        <v>713</v>
      </c>
      <c r="C7" s="76"/>
      <c r="D7" s="76"/>
      <c r="E7" s="87"/>
    </row>
    <row r="8" spans="1:5" x14ac:dyDescent="0.3">
      <c r="A8" s="72"/>
      <c r="B8" s="72"/>
      <c r="C8" s="71"/>
      <c r="D8" s="71"/>
      <c r="E8" s="87"/>
    </row>
    <row r="9" spans="1:5" s="6" customFormat="1" x14ac:dyDescent="0.3">
      <c r="A9" s="262"/>
      <c r="B9" s="262"/>
      <c r="C9" s="73"/>
      <c r="D9" s="73"/>
      <c r="E9" s="86"/>
    </row>
    <row r="10" spans="1:5" s="6" customFormat="1" ht="30" x14ac:dyDescent="0.3">
      <c r="A10" s="84" t="s">
        <v>64</v>
      </c>
      <c r="B10" s="85" t="s">
        <v>11</v>
      </c>
      <c r="C10" s="74" t="s">
        <v>10</v>
      </c>
      <c r="D10" s="74" t="s">
        <v>9</v>
      </c>
      <c r="E10" s="86"/>
    </row>
    <row r="11" spans="1:5" s="7" customFormat="1" x14ac:dyDescent="0.2">
      <c r="A11" s="176">
        <v>1</v>
      </c>
      <c r="B11" s="176" t="s">
        <v>57</v>
      </c>
      <c r="C11" s="441">
        <f>SUM(C12,C16,C56,C59,C60,C61,C79)</f>
        <v>42928</v>
      </c>
      <c r="D11" s="441">
        <f>SUM(D12,D16,D56,D59,D60,D61,D67,D75,D76)</f>
        <v>23838</v>
      </c>
      <c r="E11" s="177"/>
    </row>
    <row r="12" spans="1:5" s="9" customFormat="1" ht="18" x14ac:dyDescent="0.2">
      <c r="A12" s="82">
        <v>1.1000000000000001</v>
      </c>
      <c r="B12" s="82" t="s">
        <v>58</v>
      </c>
      <c r="C12" s="442">
        <f>SUM(C13:C15)</f>
        <v>7700</v>
      </c>
      <c r="D12" s="442">
        <f>SUM(D13:D15)</f>
        <v>7810</v>
      </c>
      <c r="E12" s="88"/>
    </row>
    <row r="13" spans="1:5" s="10" customFormat="1" x14ac:dyDescent="0.2">
      <c r="A13" s="83" t="s">
        <v>30</v>
      </c>
      <c r="B13" s="83" t="s">
        <v>59</v>
      </c>
      <c r="C13" s="4">
        <v>7700</v>
      </c>
      <c r="D13" s="4">
        <v>7810</v>
      </c>
      <c r="E13" s="89"/>
    </row>
    <row r="14" spans="1:5" s="3" customFormat="1" x14ac:dyDescent="0.2">
      <c r="A14" s="83" t="s">
        <v>31</v>
      </c>
      <c r="B14" s="83" t="s">
        <v>0</v>
      </c>
      <c r="C14" s="4"/>
      <c r="D14" s="4"/>
      <c r="E14" s="90"/>
    </row>
    <row r="15" spans="1:5" s="3" customFormat="1" x14ac:dyDescent="0.2">
      <c r="A15" s="365" t="s">
        <v>71</v>
      </c>
      <c r="B15" s="83" t="s">
        <v>487</v>
      </c>
      <c r="C15" s="4"/>
      <c r="D15" s="4"/>
      <c r="E15" s="90"/>
    </row>
    <row r="16" spans="1:5" s="7" customFormat="1" x14ac:dyDescent="0.2">
      <c r="A16" s="82">
        <v>1.2</v>
      </c>
      <c r="B16" s="82" t="s">
        <v>60</v>
      </c>
      <c r="C16" s="74">
        <f>SUM(C17,C20,C32,C33,C34,C35,C38,C39,C46:C50,C54,C55)</f>
        <v>35228</v>
      </c>
      <c r="D16" s="74">
        <f>SUM(D17,D20,D32,D33,D34,D35,D38,D39,D46:D50,D54,D55)</f>
        <v>16028</v>
      </c>
      <c r="E16" s="177"/>
    </row>
    <row r="17" spans="1:6" s="3" customFormat="1" x14ac:dyDescent="0.2">
      <c r="A17" s="83" t="s">
        <v>32</v>
      </c>
      <c r="B17" s="83" t="s">
        <v>1</v>
      </c>
      <c r="C17" s="442">
        <f>SUM(C18:C19)</f>
        <v>0</v>
      </c>
      <c r="D17" s="442">
        <f>SUM(D18:D19)</f>
        <v>0</v>
      </c>
      <c r="E17" s="90"/>
    </row>
    <row r="18" spans="1:6" s="3" customFormat="1" x14ac:dyDescent="0.2">
      <c r="A18" s="92" t="s">
        <v>84</v>
      </c>
      <c r="B18" s="92" t="s">
        <v>61</v>
      </c>
      <c r="C18" s="4"/>
      <c r="D18" s="178"/>
      <c r="E18" s="90"/>
    </row>
    <row r="19" spans="1:6" s="3" customFormat="1" x14ac:dyDescent="0.2">
      <c r="A19" s="92" t="s">
        <v>85</v>
      </c>
      <c r="B19" s="92" t="s">
        <v>62</v>
      </c>
      <c r="C19" s="4"/>
      <c r="D19" s="178"/>
      <c r="E19" s="90"/>
    </row>
    <row r="20" spans="1:6" s="3" customFormat="1" x14ac:dyDescent="0.2">
      <c r="A20" s="83" t="s">
        <v>33</v>
      </c>
      <c r="B20" s="83" t="s">
        <v>2</v>
      </c>
      <c r="C20" s="442">
        <f>SUM(C21:C26,C31)</f>
        <v>13538</v>
      </c>
      <c r="D20" s="442">
        <f>SUM(D21:D26,D31)</f>
        <v>13538</v>
      </c>
      <c r="E20" s="179"/>
      <c r="F20" s="180"/>
    </row>
    <row r="21" spans="1:6" s="183" customFormat="1" ht="30" x14ac:dyDescent="0.2">
      <c r="A21" s="92" t="s">
        <v>12</v>
      </c>
      <c r="B21" s="92" t="s">
        <v>231</v>
      </c>
      <c r="C21" s="451">
        <v>353</v>
      </c>
      <c r="D21" s="443">
        <v>353</v>
      </c>
      <c r="E21" s="182"/>
    </row>
    <row r="22" spans="1:6" s="183" customFormat="1" x14ac:dyDescent="0.2">
      <c r="A22" s="92" t="s">
        <v>13</v>
      </c>
      <c r="B22" s="92" t="s">
        <v>14</v>
      </c>
      <c r="C22" s="451"/>
      <c r="D22" s="444"/>
      <c r="E22" s="182"/>
    </row>
    <row r="23" spans="1:6" s="183" customFormat="1" ht="30" x14ac:dyDescent="0.2">
      <c r="A23" s="92" t="s">
        <v>261</v>
      </c>
      <c r="B23" s="92" t="s">
        <v>22</v>
      </c>
      <c r="C23" s="451"/>
      <c r="D23" s="445"/>
      <c r="E23" s="182"/>
    </row>
    <row r="24" spans="1:6" s="183" customFormat="1" ht="16.5" customHeight="1" x14ac:dyDescent="0.2">
      <c r="A24" s="92" t="s">
        <v>262</v>
      </c>
      <c r="B24" s="92" t="s">
        <v>15</v>
      </c>
      <c r="C24" s="451">
        <v>2648</v>
      </c>
      <c r="D24" s="445">
        <v>2648</v>
      </c>
      <c r="E24" s="182"/>
    </row>
    <row r="25" spans="1:6" s="183" customFormat="1" ht="16.5" customHeight="1" x14ac:dyDescent="0.2">
      <c r="A25" s="92" t="s">
        <v>263</v>
      </c>
      <c r="B25" s="92" t="s">
        <v>16</v>
      </c>
      <c r="C25" s="451"/>
      <c r="D25" s="445"/>
      <c r="E25" s="182"/>
    </row>
    <row r="26" spans="1:6" s="183" customFormat="1" ht="16.5" customHeight="1" x14ac:dyDescent="0.2">
      <c r="A26" s="92" t="s">
        <v>264</v>
      </c>
      <c r="B26" s="92" t="s">
        <v>17</v>
      </c>
      <c r="C26" s="442">
        <f>SUM(C27:C30)</f>
        <v>10537</v>
      </c>
      <c r="D26" s="442">
        <f>SUM(D27:D30)</f>
        <v>10537</v>
      </c>
      <c r="E26" s="182"/>
    </row>
    <row r="27" spans="1:6" s="183" customFormat="1" ht="16.5" customHeight="1" x14ac:dyDescent="0.2">
      <c r="A27" s="184" t="s">
        <v>265</v>
      </c>
      <c r="B27" s="184" t="s">
        <v>18</v>
      </c>
      <c r="C27" s="451">
        <v>6844</v>
      </c>
      <c r="D27" s="445">
        <v>6844</v>
      </c>
      <c r="E27" s="182"/>
    </row>
    <row r="28" spans="1:6" s="183" customFormat="1" ht="16.5" customHeight="1" x14ac:dyDescent="0.2">
      <c r="A28" s="184" t="s">
        <v>266</v>
      </c>
      <c r="B28" s="184" t="s">
        <v>19</v>
      </c>
      <c r="C28" s="451">
        <v>2776</v>
      </c>
      <c r="D28" s="445">
        <v>2776</v>
      </c>
      <c r="E28" s="182"/>
    </row>
    <row r="29" spans="1:6" s="183" customFormat="1" ht="16.5" customHeight="1" x14ac:dyDescent="0.2">
      <c r="A29" s="184" t="s">
        <v>267</v>
      </c>
      <c r="B29" s="184" t="s">
        <v>20</v>
      </c>
      <c r="C29" s="451"/>
      <c r="D29" s="445"/>
      <c r="E29" s="182"/>
    </row>
    <row r="30" spans="1:6" s="183" customFormat="1" ht="16.5" customHeight="1" x14ac:dyDescent="0.2">
      <c r="A30" s="184" t="s">
        <v>268</v>
      </c>
      <c r="B30" s="184" t="s">
        <v>23</v>
      </c>
      <c r="C30" s="451">
        <v>917</v>
      </c>
      <c r="D30" s="446">
        <v>917</v>
      </c>
      <c r="E30" s="182"/>
    </row>
    <row r="31" spans="1:6" s="183" customFormat="1" ht="16.5" customHeight="1" x14ac:dyDescent="0.2">
      <c r="A31" s="92" t="s">
        <v>269</v>
      </c>
      <c r="B31" s="92" t="s">
        <v>21</v>
      </c>
      <c r="C31" s="451"/>
      <c r="D31" s="446"/>
      <c r="E31" s="182"/>
    </row>
    <row r="32" spans="1:6" s="3" customFormat="1" ht="16.5" customHeight="1" x14ac:dyDescent="0.2">
      <c r="A32" s="83" t="s">
        <v>34</v>
      </c>
      <c r="B32" s="83" t="s">
        <v>3</v>
      </c>
      <c r="C32" s="4"/>
      <c r="D32" s="178"/>
      <c r="E32" s="179"/>
    </row>
    <row r="33" spans="1:5" s="3" customFormat="1" ht="16.5" customHeight="1" x14ac:dyDescent="0.2">
      <c r="A33" s="83" t="s">
        <v>35</v>
      </c>
      <c r="B33" s="83" t="s">
        <v>4</v>
      </c>
      <c r="C33" s="4"/>
      <c r="D33" s="178"/>
      <c r="E33" s="90"/>
    </row>
    <row r="34" spans="1:5" s="3" customFormat="1" ht="16.5" customHeight="1" x14ac:dyDescent="0.2">
      <c r="A34" s="83" t="s">
        <v>36</v>
      </c>
      <c r="B34" s="83" t="s">
        <v>5</v>
      </c>
      <c r="C34" s="4"/>
      <c r="D34" s="178"/>
      <c r="E34" s="90"/>
    </row>
    <row r="35" spans="1:5" s="3" customFormat="1" x14ac:dyDescent="0.2">
      <c r="A35" s="83" t="s">
        <v>37</v>
      </c>
      <c r="B35" s="83" t="s">
        <v>63</v>
      </c>
      <c r="C35" s="442">
        <f>SUM(C36:C37)</f>
        <v>0</v>
      </c>
      <c r="D35" s="442">
        <f>SUM(D36:D37)</f>
        <v>0</v>
      </c>
      <c r="E35" s="90"/>
    </row>
    <row r="36" spans="1:5" s="3" customFormat="1" ht="16.5" customHeight="1" x14ac:dyDescent="0.2">
      <c r="A36" s="92" t="s">
        <v>270</v>
      </c>
      <c r="B36" s="92" t="s">
        <v>56</v>
      </c>
      <c r="C36" s="4"/>
      <c r="D36" s="178"/>
      <c r="E36" s="90"/>
    </row>
    <row r="37" spans="1:5" s="3" customFormat="1" ht="16.5" customHeight="1" x14ac:dyDescent="0.2">
      <c r="A37" s="92" t="s">
        <v>271</v>
      </c>
      <c r="B37" s="92" t="s">
        <v>55</v>
      </c>
      <c r="C37" s="4"/>
      <c r="D37" s="178"/>
      <c r="E37" s="90"/>
    </row>
    <row r="38" spans="1:5" s="3" customFormat="1" ht="16.5" customHeight="1" x14ac:dyDescent="0.2">
      <c r="A38" s="83" t="s">
        <v>38</v>
      </c>
      <c r="B38" s="83" t="s">
        <v>49</v>
      </c>
      <c r="C38" s="4">
        <v>137</v>
      </c>
      <c r="D38" s="178">
        <v>137</v>
      </c>
      <c r="E38" s="90"/>
    </row>
    <row r="39" spans="1:5" s="3" customFormat="1" ht="16.5" customHeight="1" x14ac:dyDescent="0.2">
      <c r="A39" s="83" t="s">
        <v>39</v>
      </c>
      <c r="B39" s="83" t="s">
        <v>355</v>
      </c>
      <c r="C39" s="442">
        <f>SUM(C40:C45)</f>
        <v>0</v>
      </c>
      <c r="D39" s="442">
        <f>SUM(D40:D45)</f>
        <v>0</v>
      </c>
      <c r="E39" s="90"/>
    </row>
    <row r="40" spans="1:5" s="3" customFormat="1" ht="16.5" customHeight="1" x14ac:dyDescent="0.2">
      <c r="A40" s="17" t="s">
        <v>316</v>
      </c>
      <c r="B40" s="17" t="s">
        <v>320</v>
      </c>
      <c r="C40" s="4"/>
      <c r="D40" s="178"/>
      <c r="E40" s="90"/>
    </row>
    <row r="41" spans="1:5" s="3" customFormat="1" ht="16.5" customHeight="1" x14ac:dyDescent="0.2">
      <c r="A41" s="17" t="s">
        <v>317</v>
      </c>
      <c r="B41" s="17" t="s">
        <v>321</v>
      </c>
      <c r="C41" s="4"/>
      <c r="D41" s="178"/>
      <c r="E41" s="90"/>
    </row>
    <row r="42" spans="1:5" s="3" customFormat="1" ht="16.5" customHeight="1" x14ac:dyDescent="0.2">
      <c r="A42" s="17" t="s">
        <v>318</v>
      </c>
      <c r="B42" s="17" t="s">
        <v>324</v>
      </c>
      <c r="C42" s="4"/>
      <c r="D42" s="178"/>
      <c r="E42" s="90"/>
    </row>
    <row r="43" spans="1:5" s="3" customFormat="1" ht="16.5" customHeight="1" x14ac:dyDescent="0.2">
      <c r="A43" s="17" t="s">
        <v>323</v>
      </c>
      <c r="B43" s="17" t="s">
        <v>325</v>
      </c>
      <c r="C43" s="4"/>
      <c r="D43" s="178"/>
      <c r="E43" s="90"/>
    </row>
    <row r="44" spans="1:5" s="3" customFormat="1" ht="16.5" customHeight="1" x14ac:dyDescent="0.2">
      <c r="A44" s="17" t="s">
        <v>326</v>
      </c>
      <c r="B44" s="17" t="s">
        <v>441</v>
      </c>
      <c r="C44" s="4"/>
      <c r="D44" s="178"/>
      <c r="E44" s="90"/>
    </row>
    <row r="45" spans="1:5" s="3" customFormat="1" ht="16.5" customHeight="1" x14ac:dyDescent="0.2">
      <c r="A45" s="17" t="s">
        <v>402</v>
      </c>
      <c r="B45" s="17" t="s">
        <v>322</v>
      </c>
      <c r="C45" s="4"/>
      <c r="D45" s="178"/>
      <c r="E45" s="90"/>
    </row>
    <row r="46" spans="1:5" s="3" customFormat="1" ht="30" x14ac:dyDescent="0.2">
      <c r="A46" s="83" t="s">
        <v>40</v>
      </c>
      <c r="B46" s="83" t="s">
        <v>28</v>
      </c>
      <c r="C46" s="4"/>
      <c r="D46" s="178"/>
      <c r="E46" s="90"/>
    </row>
    <row r="47" spans="1:5" s="3" customFormat="1" ht="16.5" customHeight="1" x14ac:dyDescent="0.2">
      <c r="A47" s="83" t="s">
        <v>41</v>
      </c>
      <c r="B47" s="83" t="s">
        <v>24</v>
      </c>
      <c r="C47" s="4"/>
      <c r="D47" s="178"/>
      <c r="E47" s="90"/>
    </row>
    <row r="48" spans="1:5" s="3" customFormat="1" ht="16.5" customHeight="1" x14ac:dyDescent="0.2">
      <c r="A48" s="83" t="s">
        <v>42</v>
      </c>
      <c r="B48" s="83" t="s">
        <v>25</v>
      </c>
      <c r="C48" s="4">
        <v>500</v>
      </c>
      <c r="D48" s="178">
        <v>500</v>
      </c>
      <c r="E48" s="90"/>
    </row>
    <row r="49" spans="1:6" s="3" customFormat="1" ht="16.5" customHeight="1" x14ac:dyDescent="0.2">
      <c r="A49" s="83" t="s">
        <v>43</v>
      </c>
      <c r="B49" s="83" t="s">
        <v>26</v>
      </c>
      <c r="C49" s="4"/>
      <c r="D49" s="178"/>
      <c r="E49" s="90"/>
    </row>
    <row r="50" spans="1:6" s="3" customFormat="1" ht="16.5" customHeight="1" x14ac:dyDescent="0.2">
      <c r="A50" s="83" t="s">
        <v>44</v>
      </c>
      <c r="B50" s="83" t="s">
        <v>356</v>
      </c>
      <c r="C50" s="442">
        <f>SUM(C51:C53)</f>
        <v>18000</v>
      </c>
      <c r="D50" s="442">
        <f>SUM(D51:D53)</f>
        <v>0</v>
      </c>
      <c r="E50" s="90"/>
    </row>
    <row r="51" spans="1:6" s="3" customFormat="1" ht="16.5" customHeight="1" x14ac:dyDescent="0.2">
      <c r="A51" s="92" t="s">
        <v>331</v>
      </c>
      <c r="B51" s="92" t="s">
        <v>334</v>
      </c>
      <c r="C51" s="4">
        <v>18000</v>
      </c>
      <c r="D51" s="178">
        <v>0</v>
      </c>
      <c r="E51" s="90"/>
    </row>
    <row r="52" spans="1:6" s="3" customFormat="1" ht="16.5" customHeight="1" x14ac:dyDescent="0.2">
      <c r="A52" s="92" t="s">
        <v>332</v>
      </c>
      <c r="B52" s="92" t="s">
        <v>333</v>
      </c>
      <c r="C52" s="4"/>
      <c r="D52" s="178"/>
      <c r="E52" s="90"/>
    </row>
    <row r="53" spans="1:6" s="3" customFormat="1" ht="16.5" customHeight="1" x14ac:dyDescent="0.2">
      <c r="A53" s="92" t="s">
        <v>335</v>
      </c>
      <c r="B53" s="92" t="s">
        <v>336</v>
      </c>
      <c r="C53" s="4"/>
      <c r="D53" s="178"/>
      <c r="E53" s="90"/>
    </row>
    <row r="54" spans="1:6" s="3" customFormat="1" x14ac:dyDescent="0.2">
      <c r="A54" s="83" t="s">
        <v>45</v>
      </c>
      <c r="B54" s="83" t="s">
        <v>29</v>
      </c>
      <c r="C54" s="4"/>
      <c r="D54" s="178"/>
      <c r="E54" s="90"/>
    </row>
    <row r="55" spans="1:6" s="3" customFormat="1" ht="16.5" customHeight="1" x14ac:dyDescent="0.2">
      <c r="A55" s="83" t="s">
        <v>46</v>
      </c>
      <c r="B55" s="83" t="s">
        <v>6</v>
      </c>
      <c r="C55" s="4">
        <v>3053</v>
      </c>
      <c r="D55" s="178">
        <v>1853</v>
      </c>
      <c r="E55" s="179"/>
      <c r="F55" s="180"/>
    </row>
    <row r="56" spans="1:6" s="3" customFormat="1" ht="30" x14ac:dyDescent="0.2">
      <c r="A56" s="82">
        <v>1.3</v>
      </c>
      <c r="B56" s="82" t="s">
        <v>360</v>
      </c>
      <c r="C56" s="74">
        <f>SUM(C57:C58)</f>
        <v>0</v>
      </c>
      <c r="D56" s="74">
        <f>SUM(D57:D58)</f>
        <v>0</v>
      </c>
      <c r="E56" s="179"/>
      <c r="F56" s="180"/>
    </row>
    <row r="57" spans="1:6" s="3" customFormat="1" ht="30" x14ac:dyDescent="0.2">
      <c r="A57" s="83" t="s">
        <v>50</v>
      </c>
      <c r="B57" s="83" t="s">
        <v>48</v>
      </c>
      <c r="C57" s="4"/>
      <c r="D57" s="178"/>
      <c r="E57" s="179"/>
      <c r="F57" s="180"/>
    </row>
    <row r="58" spans="1:6" s="3" customFormat="1" ht="16.5" customHeight="1" x14ac:dyDescent="0.2">
      <c r="A58" s="83" t="s">
        <v>51</v>
      </c>
      <c r="B58" s="83" t="s">
        <v>47</v>
      </c>
      <c r="C58" s="4"/>
      <c r="D58" s="178"/>
      <c r="E58" s="179"/>
      <c r="F58" s="180"/>
    </row>
    <row r="59" spans="1:6" s="3" customFormat="1" x14ac:dyDescent="0.2">
      <c r="A59" s="82">
        <v>1.4</v>
      </c>
      <c r="B59" s="82" t="s">
        <v>362</v>
      </c>
      <c r="C59" s="4"/>
      <c r="D59" s="178"/>
      <c r="E59" s="179"/>
      <c r="F59" s="180"/>
    </row>
    <row r="60" spans="1:6" s="183" customFormat="1" x14ac:dyDescent="0.2">
      <c r="A60" s="82">
        <v>1.5</v>
      </c>
      <c r="B60" s="82" t="s">
        <v>7</v>
      </c>
      <c r="C60" s="181"/>
      <c r="D60" s="445"/>
      <c r="E60" s="182"/>
    </row>
    <row r="61" spans="1:6" s="183" customFormat="1" x14ac:dyDescent="0.3">
      <c r="A61" s="82">
        <v>1.6</v>
      </c>
      <c r="B61" s="42" t="s">
        <v>8</v>
      </c>
      <c r="C61" s="80">
        <f>SUM(C62:C66)</f>
        <v>0</v>
      </c>
      <c r="D61" s="447">
        <f>SUM(D62:D66)</f>
        <v>0</v>
      </c>
      <c r="E61" s="182"/>
    </row>
    <row r="62" spans="1:6" s="183" customFormat="1" x14ac:dyDescent="0.2">
      <c r="A62" s="83" t="s">
        <v>277</v>
      </c>
      <c r="B62" s="43" t="s">
        <v>52</v>
      </c>
      <c r="C62" s="181"/>
      <c r="D62" s="445"/>
      <c r="E62" s="182"/>
    </row>
    <row r="63" spans="1:6" s="183" customFormat="1" ht="30" x14ac:dyDescent="0.2">
      <c r="A63" s="83" t="s">
        <v>278</v>
      </c>
      <c r="B63" s="43" t="s">
        <v>54</v>
      </c>
      <c r="C63" s="181"/>
      <c r="D63" s="445"/>
      <c r="E63" s="182"/>
    </row>
    <row r="64" spans="1:6" s="183" customFormat="1" x14ac:dyDescent="0.2">
      <c r="A64" s="83" t="s">
        <v>279</v>
      </c>
      <c r="B64" s="43" t="s">
        <v>53</v>
      </c>
      <c r="C64" s="37"/>
      <c r="D64" s="445"/>
      <c r="E64" s="182"/>
    </row>
    <row r="65" spans="1:5" s="183" customFormat="1" x14ac:dyDescent="0.2">
      <c r="A65" s="83" t="s">
        <v>280</v>
      </c>
      <c r="B65" s="43" t="s">
        <v>27</v>
      </c>
      <c r="C65" s="181"/>
      <c r="D65" s="445"/>
      <c r="E65" s="182"/>
    </row>
    <row r="66" spans="1:5" s="183" customFormat="1" x14ac:dyDescent="0.2">
      <c r="A66" s="83" t="s">
        <v>306</v>
      </c>
      <c r="B66" s="43" t="s">
        <v>307</v>
      </c>
      <c r="C66" s="181"/>
      <c r="D66" s="445"/>
      <c r="E66" s="182"/>
    </row>
    <row r="67" spans="1:5" x14ac:dyDescent="0.3">
      <c r="A67" s="176">
        <v>2</v>
      </c>
      <c r="B67" s="176" t="s">
        <v>357</v>
      </c>
      <c r="C67" s="185"/>
      <c r="D67" s="448">
        <f>SUM(D68:D74)</f>
        <v>0</v>
      </c>
      <c r="E67" s="91"/>
    </row>
    <row r="68" spans="1:5" x14ac:dyDescent="0.3">
      <c r="A68" s="93">
        <v>2.1</v>
      </c>
      <c r="B68" s="186" t="s">
        <v>86</v>
      </c>
      <c r="C68" s="185"/>
      <c r="D68" s="449"/>
      <c r="E68" s="91"/>
    </row>
    <row r="69" spans="1:5" x14ac:dyDescent="0.3">
      <c r="A69" s="93">
        <v>2.2000000000000002</v>
      </c>
      <c r="B69" s="186" t="s">
        <v>358</v>
      </c>
      <c r="C69" s="185"/>
      <c r="D69" s="449"/>
      <c r="E69" s="91"/>
    </row>
    <row r="70" spans="1:5" x14ac:dyDescent="0.3">
      <c r="A70" s="93">
        <v>2.2999999999999998</v>
      </c>
      <c r="B70" s="186" t="s">
        <v>90</v>
      </c>
      <c r="C70" s="185"/>
      <c r="D70" s="449"/>
      <c r="E70" s="91"/>
    </row>
    <row r="71" spans="1:5" x14ac:dyDescent="0.3">
      <c r="A71" s="93">
        <v>2.4</v>
      </c>
      <c r="B71" s="186" t="s">
        <v>89</v>
      </c>
      <c r="C71" s="185"/>
      <c r="D71" s="449"/>
      <c r="E71" s="91"/>
    </row>
    <row r="72" spans="1:5" x14ac:dyDescent="0.3">
      <c r="A72" s="93">
        <v>2.5</v>
      </c>
      <c r="B72" s="186" t="s">
        <v>359</v>
      </c>
      <c r="C72" s="185"/>
      <c r="D72" s="449"/>
      <c r="E72" s="91"/>
    </row>
    <row r="73" spans="1:5" x14ac:dyDescent="0.3">
      <c r="A73" s="93">
        <v>2.6</v>
      </c>
      <c r="B73" s="186" t="s">
        <v>87</v>
      </c>
      <c r="C73" s="185"/>
      <c r="D73" s="449"/>
      <c r="E73" s="91"/>
    </row>
    <row r="74" spans="1:5" x14ac:dyDescent="0.3">
      <c r="A74" s="93">
        <v>2.7</v>
      </c>
      <c r="B74" s="186" t="s">
        <v>88</v>
      </c>
      <c r="C74" s="185"/>
      <c r="D74" s="449"/>
      <c r="E74" s="91"/>
    </row>
    <row r="75" spans="1:5" x14ac:dyDescent="0.3">
      <c r="A75" s="176">
        <v>3</v>
      </c>
      <c r="B75" s="176" t="s">
        <v>381</v>
      </c>
      <c r="C75" s="80"/>
      <c r="D75" s="449"/>
      <c r="E75" s="91"/>
    </row>
    <row r="76" spans="1:5" x14ac:dyDescent="0.3">
      <c r="A76" s="176">
        <v>4</v>
      </c>
      <c r="B76" s="176" t="s">
        <v>233</v>
      </c>
      <c r="C76" s="80"/>
      <c r="D76" s="448">
        <f>SUM(D77:D78)</f>
        <v>0</v>
      </c>
      <c r="E76" s="91"/>
    </row>
    <row r="77" spans="1:5" x14ac:dyDescent="0.3">
      <c r="A77" s="93">
        <v>4.0999999999999996</v>
      </c>
      <c r="B77" s="93" t="s">
        <v>234</v>
      </c>
      <c r="C77" s="185"/>
      <c r="D77" s="450"/>
      <c r="E77" s="91"/>
    </row>
    <row r="78" spans="1:5" x14ac:dyDescent="0.3">
      <c r="A78" s="93">
        <v>4.2</v>
      </c>
      <c r="B78" s="93" t="s">
        <v>235</v>
      </c>
      <c r="C78" s="185"/>
      <c r="D78" s="450"/>
      <c r="E78" s="91"/>
    </row>
    <row r="79" spans="1:5" x14ac:dyDescent="0.3">
      <c r="A79" s="176">
        <v>5</v>
      </c>
      <c r="B79" s="176" t="s">
        <v>259</v>
      </c>
      <c r="C79" s="198"/>
      <c r="D79" s="187"/>
      <c r="E79" s="91"/>
    </row>
    <row r="80" spans="1:5" x14ac:dyDescent="0.3">
      <c r="B80" s="41"/>
    </row>
    <row r="81" spans="1:9" ht="15" customHeight="1" x14ac:dyDescent="0.3">
      <c r="A81" s="492" t="s">
        <v>452</v>
      </c>
      <c r="B81" s="492"/>
      <c r="C81" s="492"/>
      <c r="D81" s="492"/>
      <c r="E81" s="265"/>
    </row>
    <row r="82" spans="1:9" x14ac:dyDescent="0.3">
      <c r="B82" s="41"/>
    </row>
    <row r="83" spans="1:9" s="315" customFormat="1" ht="12.75" x14ac:dyDescent="0.2"/>
    <row r="84" spans="1:9" x14ac:dyDescent="0.3">
      <c r="A84" s="65" t="s">
        <v>93</v>
      </c>
      <c r="E84" s="265"/>
    </row>
    <row r="85" spans="1:9" x14ac:dyDescent="0.3">
      <c r="E85" s="271"/>
      <c r="F85" s="271"/>
      <c r="G85" s="271"/>
      <c r="H85" s="271"/>
      <c r="I85" s="271"/>
    </row>
    <row r="86" spans="1:9" x14ac:dyDescent="0.3">
      <c r="D86" s="12"/>
      <c r="E86" s="271"/>
      <c r="F86" s="271"/>
      <c r="G86" s="271"/>
      <c r="H86" s="271"/>
      <c r="I86" s="271"/>
    </row>
    <row r="87" spans="1:9" x14ac:dyDescent="0.3">
      <c r="A87" s="271"/>
      <c r="B87" s="65" t="s">
        <v>378</v>
      </c>
      <c r="D87" s="12"/>
      <c r="E87" s="271"/>
      <c r="F87" s="271"/>
      <c r="G87" s="271"/>
      <c r="H87" s="271"/>
      <c r="I87" s="271"/>
    </row>
    <row r="88" spans="1:9" x14ac:dyDescent="0.3">
      <c r="A88" s="271"/>
      <c r="B88" s="2" t="s">
        <v>379</v>
      </c>
      <c r="D88" s="12"/>
      <c r="E88" s="271"/>
      <c r="F88" s="271"/>
      <c r="G88" s="271"/>
      <c r="H88" s="271"/>
      <c r="I88" s="271"/>
    </row>
    <row r="89" spans="1:9" s="271" customFormat="1" ht="12.75" x14ac:dyDescent="0.2">
      <c r="B89" s="61" t="s">
        <v>123</v>
      </c>
    </row>
    <row r="90" spans="1:9" s="315" customFormat="1" ht="12.75" x14ac:dyDescent="0.2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J10" sqref="J10"/>
    </sheetView>
  </sheetViews>
  <sheetFormatPr defaultColWidth="9.140625" defaultRowHeight="15" x14ac:dyDescent="0.3"/>
  <cols>
    <col min="1" max="1" width="8.85546875" style="2" customWidth="1"/>
    <col min="2" max="2" width="88" style="2" customWidth="1"/>
    <col min="3" max="3" width="13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0" t="s">
        <v>296</v>
      </c>
      <c r="B1" s="72"/>
      <c r="C1" s="489" t="s">
        <v>94</v>
      </c>
      <c r="D1" s="489"/>
      <c r="E1" s="86"/>
    </row>
    <row r="2" spans="1:5" s="6" customFormat="1" x14ac:dyDescent="0.3">
      <c r="A2" s="70" t="s">
        <v>297</v>
      </c>
      <c r="B2" s="72"/>
      <c r="C2" s="487" t="str">
        <f>'ფორმა N1'!M2</f>
        <v>01/01/--31/12/2023</v>
      </c>
      <c r="D2" s="487"/>
      <c r="E2" s="86"/>
    </row>
    <row r="3" spans="1:5" s="6" customFormat="1" x14ac:dyDescent="0.3">
      <c r="A3" s="71" t="s">
        <v>124</v>
      </c>
      <c r="B3" s="70"/>
      <c r="C3" s="142"/>
      <c r="D3" s="142"/>
      <c r="E3" s="86"/>
    </row>
    <row r="4" spans="1:5" s="6" customFormat="1" x14ac:dyDescent="0.3">
      <c r="A4" s="71"/>
      <c r="B4" s="71"/>
      <c r="C4" s="142"/>
      <c r="D4" s="142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75" t="s">
        <v>822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41"/>
      <c r="B8" s="141"/>
      <c r="C8" s="73"/>
      <c r="D8" s="73"/>
      <c r="E8" s="86"/>
    </row>
    <row r="9" spans="1:5" s="6" customFormat="1" ht="30" x14ac:dyDescent="0.3">
      <c r="A9" s="84" t="s">
        <v>64</v>
      </c>
      <c r="B9" s="84" t="s">
        <v>302</v>
      </c>
      <c r="C9" s="74" t="s">
        <v>10</v>
      </c>
      <c r="D9" s="74" t="s">
        <v>9</v>
      </c>
      <c r="E9" s="86"/>
    </row>
    <row r="10" spans="1:5" s="9" customFormat="1" ht="18" x14ac:dyDescent="0.3">
      <c r="A10" s="249" t="s">
        <v>298</v>
      </c>
      <c r="B10" s="93" t="s">
        <v>514</v>
      </c>
      <c r="C10" s="4">
        <v>873</v>
      </c>
      <c r="D10" s="4">
        <v>873</v>
      </c>
      <c r="E10" s="88"/>
    </row>
    <row r="11" spans="1:5" s="10" customFormat="1" x14ac:dyDescent="0.3">
      <c r="A11" s="249" t="s">
        <v>299</v>
      </c>
      <c r="B11" s="93" t="s">
        <v>515</v>
      </c>
      <c r="C11" s="4">
        <v>980</v>
      </c>
      <c r="D11" s="4">
        <v>980</v>
      </c>
      <c r="E11" s="89"/>
    </row>
    <row r="12" spans="1:5" s="10" customFormat="1" x14ac:dyDescent="0.3">
      <c r="A12" s="250" t="s">
        <v>258</v>
      </c>
      <c r="B12" s="82"/>
      <c r="C12" s="4"/>
      <c r="D12" s="4"/>
      <c r="E12" s="89"/>
    </row>
    <row r="13" spans="1:5" s="10" customFormat="1" x14ac:dyDescent="0.3">
      <c r="A13" s="250" t="s">
        <v>258</v>
      </c>
      <c r="B13" s="82"/>
      <c r="C13" s="4"/>
      <c r="D13" s="4"/>
      <c r="E13" s="89"/>
    </row>
    <row r="14" spans="1:5" s="10" customFormat="1" x14ac:dyDescent="0.3">
      <c r="A14" s="250" t="s">
        <v>258</v>
      </c>
      <c r="B14" s="82"/>
      <c r="C14" s="4"/>
      <c r="D14" s="4"/>
      <c r="E14" s="89"/>
    </row>
    <row r="15" spans="1:5" s="10" customFormat="1" x14ac:dyDescent="0.3">
      <c r="A15" s="250" t="s">
        <v>258</v>
      </c>
      <c r="B15" s="82"/>
      <c r="C15" s="4"/>
      <c r="D15" s="4"/>
      <c r="E15" s="89"/>
    </row>
    <row r="16" spans="1:5" s="10" customFormat="1" x14ac:dyDescent="0.3">
      <c r="A16" s="250" t="s">
        <v>258</v>
      </c>
      <c r="B16" s="82"/>
      <c r="C16" s="4"/>
      <c r="D16" s="4"/>
      <c r="E16" s="89"/>
    </row>
    <row r="17" spans="1:5" s="10" customFormat="1" ht="17.25" customHeight="1" x14ac:dyDescent="0.3">
      <c r="A17" s="249" t="s">
        <v>300</v>
      </c>
      <c r="B17" s="82"/>
      <c r="C17" s="4"/>
      <c r="D17" s="4"/>
      <c r="E17" s="89"/>
    </row>
    <row r="18" spans="1:5" s="10" customFormat="1" ht="18" customHeight="1" x14ac:dyDescent="0.3">
      <c r="A18" s="249" t="s">
        <v>301</v>
      </c>
      <c r="B18" s="82"/>
      <c r="C18" s="4"/>
      <c r="D18" s="4"/>
      <c r="E18" s="89"/>
    </row>
    <row r="19" spans="1:5" s="10" customFormat="1" x14ac:dyDescent="0.3">
      <c r="A19" s="250" t="s">
        <v>258</v>
      </c>
      <c r="B19" s="82"/>
      <c r="C19" s="4"/>
      <c r="D19" s="4"/>
      <c r="E19" s="89"/>
    </row>
    <row r="20" spans="1:5" s="10" customFormat="1" x14ac:dyDescent="0.3">
      <c r="A20" s="250" t="s">
        <v>258</v>
      </c>
      <c r="B20" s="82"/>
      <c r="C20" s="4"/>
      <c r="D20" s="4"/>
      <c r="E20" s="89"/>
    </row>
    <row r="21" spans="1:5" s="10" customFormat="1" x14ac:dyDescent="0.3">
      <c r="A21" s="250" t="s">
        <v>258</v>
      </c>
      <c r="B21" s="82"/>
      <c r="C21" s="4"/>
      <c r="D21" s="4"/>
      <c r="E21" s="89"/>
    </row>
    <row r="22" spans="1:5" s="10" customFormat="1" x14ac:dyDescent="0.3">
      <c r="A22" s="250" t="s">
        <v>258</v>
      </c>
      <c r="B22" s="82"/>
      <c r="C22" s="4"/>
      <c r="D22" s="4"/>
      <c r="E22" s="89"/>
    </row>
    <row r="23" spans="1:5" s="10" customFormat="1" x14ac:dyDescent="0.3">
      <c r="A23" s="250" t="s">
        <v>258</v>
      </c>
      <c r="B23" s="82"/>
      <c r="C23" s="4"/>
      <c r="D23" s="4"/>
      <c r="E23" s="89"/>
    </row>
    <row r="24" spans="1:5" x14ac:dyDescent="0.3">
      <c r="A24" s="251"/>
      <c r="B24" s="94" t="s">
        <v>305</v>
      </c>
      <c r="C24" s="81">
        <f>SUM(C10:C23)</f>
        <v>1853</v>
      </c>
      <c r="D24" s="81">
        <f>SUM(D10:D23)</f>
        <v>1853</v>
      </c>
      <c r="E24" s="91"/>
    </row>
    <row r="25" spans="1:5" x14ac:dyDescent="0.3">
      <c r="A25" s="495"/>
      <c r="B25" s="495"/>
      <c r="C25" s="495"/>
      <c r="D25" s="495"/>
      <c r="E25" s="91"/>
    </row>
    <row r="26" spans="1:5" ht="51" customHeight="1" x14ac:dyDescent="0.3">
      <c r="A26" s="496" t="s">
        <v>454</v>
      </c>
      <c r="B26" s="496"/>
      <c r="C26" s="496"/>
      <c r="D26" s="496"/>
      <c r="E26" s="91"/>
    </row>
    <row r="27" spans="1:5" ht="14.25" customHeight="1" x14ac:dyDescent="0.3">
      <c r="A27" s="252"/>
      <c r="B27" s="252"/>
      <c r="C27" s="252"/>
      <c r="D27" s="252"/>
      <c r="E27" s="91"/>
    </row>
    <row r="28" spans="1:5" x14ac:dyDescent="0.3">
      <c r="A28" s="497" t="s">
        <v>453</v>
      </c>
      <c r="B28" s="497"/>
      <c r="C28" s="497"/>
      <c r="D28" s="497"/>
      <c r="E28" s="91"/>
    </row>
    <row r="29" spans="1:5" x14ac:dyDescent="0.3">
      <c r="A29" s="247"/>
      <c r="B29" s="247"/>
      <c r="C29" s="248"/>
      <c r="D29" s="248"/>
      <c r="E29" s="91"/>
    </row>
    <row r="30" spans="1:5" x14ac:dyDescent="0.3">
      <c r="A30" s="247"/>
      <c r="B30" s="247"/>
      <c r="C30" s="248"/>
      <c r="D30" s="248"/>
      <c r="E30" s="91"/>
    </row>
    <row r="31" spans="1:5" s="21" customFormat="1" ht="12.75" x14ac:dyDescent="0.2"/>
    <row r="32" spans="1:5" x14ac:dyDescent="0.3">
      <c r="A32" s="65" t="s">
        <v>93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5"/>
      <c r="B35" s="65" t="s">
        <v>251</v>
      </c>
      <c r="D35" s="12"/>
      <c r="E35"/>
      <c r="F35"/>
      <c r="G35"/>
      <c r="H35"/>
      <c r="I35"/>
    </row>
    <row r="36" spans="1:9" x14ac:dyDescent="0.3">
      <c r="B36" s="2" t="s">
        <v>250</v>
      </c>
      <c r="D36" s="12"/>
      <c r="E36"/>
      <c r="F36"/>
      <c r="G36"/>
      <c r="H36"/>
      <c r="I36"/>
    </row>
    <row r="37" spans="1:9" customFormat="1" ht="12.75" x14ac:dyDescent="0.2">
      <c r="A37" s="61"/>
      <c r="B37" s="61" t="s">
        <v>123</v>
      </c>
    </row>
    <row r="38" spans="1:9" s="21" customFormat="1" ht="12.75" x14ac:dyDescent="0.2"/>
  </sheetData>
  <mergeCells count="5">
    <mergeCell ref="C1:D1"/>
    <mergeCell ref="C2:D2"/>
    <mergeCell ref="A25:D25"/>
    <mergeCell ref="A26:D26"/>
    <mergeCell ref="A28:D28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topLeftCell="A4" zoomScale="80" zoomScaleNormal="100" zoomScaleSheetLayoutView="80" workbookViewId="0">
      <selection activeCell="N15" sqref="N15"/>
    </sheetView>
  </sheetViews>
  <sheetFormatPr defaultColWidth="9.140625" defaultRowHeight="12.75" x14ac:dyDescent="0.2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18.14062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7.15" customHeight="1" x14ac:dyDescent="0.2">
      <c r="A1" s="499" t="s">
        <v>511</v>
      </c>
      <c r="B1" s="499"/>
      <c r="C1" s="499"/>
      <c r="D1" s="499"/>
      <c r="E1" s="499"/>
      <c r="F1" s="499"/>
      <c r="G1" s="499"/>
      <c r="H1" s="499"/>
      <c r="I1" s="489" t="s">
        <v>94</v>
      </c>
      <c r="J1" s="489"/>
    </row>
    <row r="2" spans="1:10" ht="15" x14ac:dyDescent="0.3">
      <c r="A2" s="71" t="s">
        <v>124</v>
      </c>
      <c r="B2" s="70"/>
      <c r="C2" s="72"/>
      <c r="D2" s="72"/>
      <c r="E2" s="72"/>
      <c r="F2" s="72"/>
      <c r="G2" s="267"/>
      <c r="H2" s="267"/>
      <c r="I2" s="487" t="str">
        <f>'ფორმა N1'!M2</f>
        <v>01/01/--31/12/2023</v>
      </c>
      <c r="J2" s="487"/>
    </row>
    <row r="3" spans="1:10" ht="15" x14ac:dyDescent="0.3">
      <c r="A3" s="71"/>
      <c r="B3" s="71"/>
      <c r="C3" s="70"/>
      <c r="D3" s="70"/>
      <c r="E3" s="70"/>
      <c r="F3" s="70"/>
      <c r="G3" s="267"/>
      <c r="H3" s="267"/>
      <c r="I3" s="267"/>
    </row>
    <row r="4" spans="1:10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0" ht="15" x14ac:dyDescent="0.2">
      <c r="A7" s="262"/>
      <c r="B7" s="262"/>
      <c r="C7" s="262"/>
      <c r="D7" s="262"/>
      <c r="E7" s="262"/>
      <c r="F7" s="262"/>
      <c r="G7" s="73"/>
      <c r="H7" s="73"/>
      <c r="I7" s="73"/>
    </row>
    <row r="8" spans="1:10" ht="45" x14ac:dyDescent="0.2">
      <c r="A8" s="85" t="s">
        <v>64</v>
      </c>
      <c r="B8" s="85" t="s">
        <v>309</v>
      </c>
      <c r="C8" s="85" t="s">
        <v>310</v>
      </c>
      <c r="D8" s="85" t="s">
        <v>209</v>
      </c>
      <c r="E8" s="85" t="s">
        <v>312</v>
      </c>
      <c r="F8" s="85" t="s">
        <v>315</v>
      </c>
      <c r="G8" s="74" t="s">
        <v>10</v>
      </c>
      <c r="H8" s="74" t="s">
        <v>9</v>
      </c>
      <c r="I8" s="74" t="s">
        <v>350</v>
      </c>
      <c r="J8" s="170" t="s">
        <v>314</v>
      </c>
    </row>
    <row r="9" spans="1:10" ht="15" x14ac:dyDescent="0.2">
      <c r="A9" s="93">
        <v>1</v>
      </c>
      <c r="B9" s="93" t="s">
        <v>516</v>
      </c>
      <c r="C9" s="93" t="s">
        <v>517</v>
      </c>
      <c r="D9" s="93">
        <v>1024036647</v>
      </c>
      <c r="E9" s="93"/>
      <c r="F9" s="93" t="s">
        <v>314</v>
      </c>
      <c r="G9" s="4">
        <v>7500</v>
      </c>
      <c r="H9" s="4">
        <v>7500</v>
      </c>
      <c r="I9" s="4">
        <v>1500</v>
      </c>
      <c r="J9" s="170" t="s">
        <v>0</v>
      </c>
    </row>
    <row r="10" spans="1:10" ht="15" x14ac:dyDescent="0.2">
      <c r="A10" s="93">
        <v>2</v>
      </c>
      <c r="B10" s="93" t="s">
        <v>518</v>
      </c>
      <c r="C10" s="93" t="s">
        <v>519</v>
      </c>
      <c r="D10" s="93">
        <v>1027072950</v>
      </c>
      <c r="E10" s="93"/>
      <c r="F10" s="93" t="s">
        <v>314</v>
      </c>
      <c r="G10" s="4">
        <v>200</v>
      </c>
      <c r="H10" s="4">
        <v>310</v>
      </c>
      <c r="I10" s="4">
        <v>150</v>
      </c>
    </row>
    <row r="11" spans="1:10" ht="15" x14ac:dyDescent="0.2">
      <c r="A11" s="93">
        <v>3</v>
      </c>
      <c r="B11" s="82"/>
      <c r="C11" s="82"/>
      <c r="D11" s="82"/>
      <c r="E11" s="82"/>
      <c r="F11" s="93"/>
      <c r="G11" s="4"/>
      <c r="H11" s="4"/>
      <c r="I11" s="4"/>
    </row>
    <row r="12" spans="1:10" ht="15" x14ac:dyDescent="0.2">
      <c r="A12" s="93">
        <v>4</v>
      </c>
      <c r="B12" s="82"/>
      <c r="C12" s="82"/>
      <c r="D12" s="82"/>
      <c r="E12" s="82"/>
      <c r="F12" s="93"/>
      <c r="G12" s="4"/>
      <c r="H12" s="4"/>
      <c r="I12" s="4"/>
    </row>
    <row r="13" spans="1:10" ht="15" x14ac:dyDescent="0.2">
      <c r="A13" s="93">
        <v>5</v>
      </c>
      <c r="B13" s="82"/>
      <c r="C13" s="82"/>
      <c r="D13" s="82"/>
      <c r="E13" s="82"/>
      <c r="F13" s="93"/>
      <c r="G13" s="4"/>
      <c r="H13" s="4"/>
      <c r="I13" s="4"/>
    </row>
    <row r="14" spans="1:10" ht="15" x14ac:dyDescent="0.2">
      <c r="A14" s="93">
        <v>6</v>
      </c>
      <c r="B14" s="82"/>
      <c r="C14" s="82"/>
      <c r="D14" s="82"/>
      <c r="E14" s="82"/>
      <c r="F14" s="93"/>
      <c r="G14" s="4"/>
      <c r="H14" s="4"/>
      <c r="I14" s="4"/>
    </row>
    <row r="15" spans="1:10" ht="15" x14ac:dyDescent="0.2">
      <c r="A15" s="93">
        <v>7</v>
      </c>
      <c r="B15" s="82"/>
      <c r="C15" s="82"/>
      <c r="D15" s="82"/>
      <c r="E15" s="82"/>
      <c r="F15" s="93"/>
      <c r="G15" s="4"/>
      <c r="H15" s="4"/>
      <c r="I15" s="4"/>
    </row>
    <row r="16" spans="1:10" ht="15" x14ac:dyDescent="0.2">
      <c r="A16" s="93">
        <v>8</v>
      </c>
      <c r="B16" s="82"/>
      <c r="C16" s="82"/>
      <c r="D16" s="82"/>
      <c r="E16" s="82"/>
      <c r="F16" s="93"/>
      <c r="G16" s="4"/>
      <c r="H16" s="4"/>
      <c r="I16" s="4"/>
    </row>
    <row r="17" spans="1:9" ht="15" x14ac:dyDescent="0.2">
      <c r="A17" s="93">
        <v>9</v>
      </c>
      <c r="B17" s="82"/>
      <c r="C17" s="82"/>
      <c r="D17" s="82"/>
      <c r="E17" s="82"/>
      <c r="F17" s="93"/>
      <c r="G17" s="4"/>
      <c r="H17" s="4"/>
      <c r="I17" s="4"/>
    </row>
    <row r="18" spans="1:9" ht="15" x14ac:dyDescent="0.2">
      <c r="A18" s="93">
        <v>10</v>
      </c>
      <c r="B18" s="82"/>
      <c r="C18" s="82"/>
      <c r="D18" s="82"/>
      <c r="E18" s="82"/>
      <c r="F18" s="93"/>
      <c r="G18" s="4"/>
      <c r="H18" s="4"/>
      <c r="I18" s="4"/>
    </row>
    <row r="19" spans="1:9" ht="15" x14ac:dyDescent="0.2">
      <c r="A19" s="93">
        <v>11</v>
      </c>
      <c r="B19" s="82"/>
      <c r="C19" s="82"/>
      <c r="D19" s="82"/>
      <c r="E19" s="82"/>
      <c r="F19" s="93"/>
      <c r="G19" s="4"/>
      <c r="H19" s="4"/>
      <c r="I19" s="4"/>
    </row>
    <row r="20" spans="1:9" ht="15" x14ac:dyDescent="0.2">
      <c r="A20" s="93">
        <v>12</v>
      </c>
      <c r="B20" s="82"/>
      <c r="C20" s="82"/>
      <c r="D20" s="82"/>
      <c r="E20" s="82"/>
      <c r="F20" s="93"/>
      <c r="G20" s="4"/>
      <c r="H20" s="4"/>
      <c r="I20" s="4"/>
    </row>
    <row r="21" spans="1:9" ht="15" x14ac:dyDescent="0.2">
      <c r="A21" s="93">
        <v>13</v>
      </c>
      <c r="B21" s="82"/>
      <c r="C21" s="82"/>
      <c r="D21" s="82"/>
      <c r="E21" s="82"/>
      <c r="F21" s="93"/>
      <c r="G21" s="4"/>
      <c r="H21" s="4"/>
      <c r="I21" s="4"/>
    </row>
    <row r="22" spans="1:9" ht="15" x14ac:dyDescent="0.2">
      <c r="A22" s="93">
        <v>14</v>
      </c>
      <c r="B22" s="82"/>
      <c r="C22" s="82"/>
      <c r="D22" s="82"/>
      <c r="E22" s="82"/>
      <c r="F22" s="93"/>
      <c r="G22" s="4"/>
      <c r="H22" s="4"/>
      <c r="I22" s="4"/>
    </row>
    <row r="23" spans="1:9" ht="15" x14ac:dyDescent="0.2">
      <c r="A23" s="93">
        <v>15</v>
      </c>
      <c r="B23" s="82"/>
      <c r="C23" s="82"/>
      <c r="D23" s="82"/>
      <c r="E23" s="82"/>
      <c r="F23" s="93"/>
      <c r="G23" s="4"/>
      <c r="H23" s="4"/>
      <c r="I23" s="4"/>
    </row>
    <row r="24" spans="1:9" ht="15" x14ac:dyDescent="0.2">
      <c r="A24" s="82" t="s">
        <v>256</v>
      </c>
      <c r="B24" s="82"/>
      <c r="C24" s="82"/>
      <c r="D24" s="82"/>
      <c r="E24" s="82"/>
      <c r="F24" s="93"/>
      <c r="G24" s="4"/>
      <c r="H24" s="4"/>
      <c r="I24" s="4"/>
    </row>
    <row r="25" spans="1:9" ht="15" x14ac:dyDescent="0.3">
      <c r="A25" s="82"/>
      <c r="B25" s="94"/>
      <c r="C25" s="94"/>
      <c r="D25" s="94"/>
      <c r="E25" s="94"/>
      <c r="F25" s="82" t="s">
        <v>456</v>
      </c>
      <c r="G25" s="81">
        <f>SUM(G9:G24)</f>
        <v>7700</v>
      </c>
      <c r="H25" s="81">
        <f>SUM(H9:H24)</f>
        <v>7810</v>
      </c>
      <c r="I25" s="81">
        <f>SUM(I9:I24)</f>
        <v>1650</v>
      </c>
    </row>
    <row r="26" spans="1:9" ht="15" x14ac:dyDescent="0.3">
      <c r="A26" s="168"/>
      <c r="B26" s="168"/>
      <c r="C26" s="168"/>
      <c r="D26" s="168"/>
      <c r="E26" s="168"/>
      <c r="F26" s="168"/>
      <c r="G26" s="168"/>
      <c r="H26" s="145"/>
      <c r="I26" s="145"/>
    </row>
    <row r="27" spans="1:9" ht="15" x14ac:dyDescent="0.2">
      <c r="A27" s="498" t="s">
        <v>455</v>
      </c>
      <c r="B27" s="498"/>
      <c r="C27" s="498"/>
      <c r="D27" s="498"/>
      <c r="E27" s="498"/>
      <c r="F27" s="498"/>
      <c r="G27" s="498"/>
      <c r="H27" s="498"/>
      <c r="I27" s="498"/>
    </row>
    <row r="28" spans="1:9" x14ac:dyDescent="0.2">
      <c r="A28" s="312"/>
      <c r="B28" s="312"/>
      <c r="C28" s="312"/>
      <c r="D28" s="312"/>
      <c r="E28" s="312"/>
      <c r="F28" s="312"/>
      <c r="G28" s="312"/>
      <c r="H28" s="312"/>
      <c r="I28" s="312"/>
    </row>
    <row r="29" spans="1:9" ht="15" x14ac:dyDescent="0.3">
      <c r="A29" s="150" t="s">
        <v>93</v>
      </c>
      <c r="B29" s="150"/>
      <c r="C29" s="145"/>
      <c r="D29" s="145"/>
      <c r="E29" s="145"/>
      <c r="F29" s="145"/>
      <c r="G29" s="145"/>
      <c r="H29" s="145"/>
      <c r="I29" s="145"/>
    </row>
    <row r="30" spans="1:9" ht="15" x14ac:dyDescent="0.3">
      <c r="A30" s="145"/>
      <c r="B30" s="145"/>
      <c r="C30" s="145"/>
      <c r="D30" s="145"/>
      <c r="E30" s="145"/>
      <c r="F30" s="145"/>
      <c r="G30" s="145"/>
      <c r="H30" s="145"/>
      <c r="I30" s="145"/>
    </row>
    <row r="31" spans="1:9" ht="15" x14ac:dyDescent="0.3">
      <c r="A31" s="145"/>
      <c r="B31" s="145"/>
      <c r="C31" s="145"/>
      <c r="D31" s="145"/>
      <c r="E31" s="149"/>
      <c r="F31" s="149"/>
      <c r="G31" s="149"/>
      <c r="H31" s="145"/>
      <c r="I31" s="145"/>
    </row>
    <row r="32" spans="1:9" ht="15" x14ac:dyDescent="0.3">
      <c r="A32" s="150"/>
      <c r="B32" s="150"/>
      <c r="C32" s="150" t="s">
        <v>349</v>
      </c>
      <c r="D32" s="150"/>
      <c r="E32" s="150"/>
      <c r="F32" s="150"/>
      <c r="G32" s="150"/>
      <c r="H32" s="145"/>
      <c r="I32" s="145"/>
    </row>
    <row r="33" spans="1:9" ht="15" x14ac:dyDescent="0.3">
      <c r="A33" s="145"/>
      <c r="B33" s="145"/>
      <c r="C33" s="145" t="s">
        <v>348</v>
      </c>
      <c r="D33" s="145"/>
      <c r="E33" s="145"/>
      <c r="F33" s="145"/>
      <c r="G33" s="145"/>
      <c r="H33" s="145"/>
      <c r="I33" s="145"/>
    </row>
    <row r="34" spans="1:9" x14ac:dyDescent="0.2">
      <c r="A34" s="152"/>
      <c r="B34" s="152"/>
      <c r="C34" s="152" t="s">
        <v>123</v>
      </c>
      <c r="D34" s="152"/>
      <c r="E34" s="152"/>
      <c r="F34" s="152"/>
      <c r="G34" s="152"/>
    </row>
  </sheetData>
  <mergeCells count="4">
    <mergeCell ref="I1:J1"/>
    <mergeCell ref="I2:J2"/>
    <mergeCell ref="A27:I27"/>
    <mergeCell ref="A1:H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zoomScale="80" zoomScaleNormal="100" zoomScaleSheetLayoutView="80" workbookViewId="0">
      <selection activeCell="D5" sqref="D5"/>
    </sheetView>
  </sheetViews>
  <sheetFormatPr defaultColWidth="8.85546875" defaultRowHeight="12.75" x14ac:dyDescent="0.2"/>
  <cols>
    <col min="1" max="1" width="5" style="271" customWidth="1"/>
    <col min="2" max="2" width="17.7109375" style="271" customWidth="1"/>
    <col min="3" max="3" width="18.42578125" style="271" customWidth="1"/>
    <col min="4" max="4" width="18.5703125" style="271" customWidth="1"/>
    <col min="5" max="5" width="16.140625" style="271" customWidth="1"/>
    <col min="6" max="6" width="15.140625" style="271" customWidth="1"/>
    <col min="7" max="7" width="15" style="271" customWidth="1"/>
    <col min="8" max="8" width="14.28515625" style="271" customWidth="1"/>
    <col min="9" max="16384" width="8.85546875" style="271"/>
  </cols>
  <sheetData>
    <row r="1" spans="1:9" ht="15" x14ac:dyDescent="0.3">
      <c r="A1" s="70" t="s">
        <v>327</v>
      </c>
      <c r="B1" s="72"/>
      <c r="C1" s="72"/>
      <c r="D1" s="72"/>
      <c r="E1" s="72"/>
      <c r="F1" s="72"/>
      <c r="G1" s="489" t="s">
        <v>94</v>
      </c>
      <c r="H1" s="489"/>
      <c r="I1" s="267"/>
    </row>
    <row r="2" spans="1:9" ht="15" x14ac:dyDescent="0.3">
      <c r="A2" s="71" t="s">
        <v>124</v>
      </c>
      <c r="B2" s="72"/>
      <c r="C2" s="72"/>
      <c r="D2" s="72"/>
      <c r="E2" s="72"/>
      <c r="F2" s="72"/>
      <c r="G2" s="487" t="str">
        <f>'ფორმა N1'!M2</f>
        <v>01/01/--31/12/2023</v>
      </c>
      <c r="H2" s="487"/>
      <c r="I2" s="71"/>
    </row>
    <row r="3" spans="1:9" ht="15" x14ac:dyDescent="0.3">
      <c r="A3" s="71"/>
      <c r="B3" s="71"/>
      <c r="C3" s="71"/>
      <c r="D3" s="71"/>
      <c r="E3" s="71"/>
      <c r="F3" s="71"/>
      <c r="G3" s="267"/>
      <c r="H3" s="267"/>
      <c r="I3" s="267"/>
    </row>
    <row r="4" spans="1:9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9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  <c r="I5" s="267"/>
    </row>
    <row r="6" spans="1:9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5" x14ac:dyDescent="0.3">
      <c r="A7" s="262"/>
      <c r="B7" s="262"/>
      <c r="C7" s="262"/>
      <c r="D7" s="262"/>
      <c r="E7" s="262"/>
      <c r="F7" s="262"/>
      <c r="G7" s="73"/>
      <c r="H7" s="73"/>
      <c r="I7" s="71"/>
    </row>
    <row r="8" spans="1:9" ht="15" x14ac:dyDescent="0.2">
      <c r="A8" s="503" t="s">
        <v>64</v>
      </c>
      <c r="B8" s="505" t="s">
        <v>309</v>
      </c>
      <c r="C8" s="507" t="s">
        <v>310</v>
      </c>
      <c r="D8" s="507" t="s">
        <v>209</v>
      </c>
      <c r="E8" s="500" t="s">
        <v>413</v>
      </c>
      <c r="F8" s="501"/>
      <c r="G8" s="502"/>
      <c r="H8" s="500" t="s">
        <v>445</v>
      </c>
      <c r="I8" s="502"/>
    </row>
    <row r="9" spans="1:9" ht="25.5" x14ac:dyDescent="0.2">
      <c r="A9" s="504"/>
      <c r="B9" s="506"/>
      <c r="C9" s="508"/>
      <c r="D9" s="508"/>
      <c r="E9" s="367" t="s">
        <v>442</v>
      </c>
      <c r="F9" s="367" t="s">
        <v>443</v>
      </c>
      <c r="G9" s="367" t="s">
        <v>444</v>
      </c>
      <c r="H9" s="368" t="s">
        <v>446</v>
      </c>
      <c r="I9" s="368" t="s">
        <v>447</v>
      </c>
    </row>
    <row r="10" spans="1:9" ht="15" x14ac:dyDescent="0.2">
      <c r="A10" s="216"/>
      <c r="B10" s="217"/>
      <c r="C10" s="93"/>
      <c r="D10" s="93"/>
      <c r="E10" s="93"/>
      <c r="F10" s="93"/>
      <c r="G10" s="93"/>
      <c r="H10" s="4"/>
      <c r="I10" s="4"/>
    </row>
    <row r="11" spans="1:9" ht="15" x14ac:dyDescent="0.2">
      <c r="A11" s="216"/>
      <c r="B11" s="217"/>
      <c r="C11" s="93"/>
      <c r="D11" s="93"/>
      <c r="E11" s="93"/>
      <c r="F11" s="93"/>
      <c r="G11" s="93"/>
      <c r="H11" s="4"/>
      <c r="I11" s="4"/>
    </row>
    <row r="12" spans="1:9" ht="15" x14ac:dyDescent="0.2">
      <c r="A12" s="216"/>
      <c r="B12" s="217"/>
      <c r="C12" s="82"/>
      <c r="D12" s="82"/>
      <c r="E12" s="82"/>
      <c r="F12" s="82"/>
      <c r="G12" s="82"/>
      <c r="H12" s="4"/>
      <c r="I12" s="4"/>
    </row>
    <row r="13" spans="1:9" ht="15" x14ac:dyDescent="0.2">
      <c r="A13" s="216"/>
      <c r="B13" s="217"/>
      <c r="C13" s="82"/>
      <c r="D13" s="82"/>
      <c r="E13" s="82"/>
      <c r="F13" s="82"/>
      <c r="G13" s="82"/>
      <c r="H13" s="4"/>
      <c r="I13" s="4"/>
    </row>
    <row r="14" spans="1:9" ht="15" x14ac:dyDescent="0.2">
      <c r="A14" s="216"/>
      <c r="B14" s="217"/>
      <c r="C14" s="82"/>
      <c r="D14" s="82"/>
      <c r="E14" s="82"/>
      <c r="F14" s="82"/>
      <c r="G14" s="82"/>
      <c r="H14" s="4"/>
      <c r="I14" s="4"/>
    </row>
    <row r="15" spans="1:9" ht="15" x14ac:dyDescent="0.2">
      <c r="A15" s="216"/>
      <c r="B15" s="217"/>
      <c r="C15" s="82"/>
      <c r="D15" s="82"/>
      <c r="E15" s="82"/>
      <c r="F15" s="82"/>
      <c r="G15" s="82"/>
      <c r="H15" s="4"/>
      <c r="I15" s="4"/>
    </row>
    <row r="16" spans="1:9" ht="15" x14ac:dyDescent="0.2">
      <c r="A16" s="216"/>
      <c r="B16" s="217"/>
      <c r="C16" s="82"/>
      <c r="D16" s="82"/>
      <c r="E16" s="82"/>
      <c r="F16" s="82"/>
      <c r="G16" s="82"/>
      <c r="H16" s="4"/>
      <c r="I16" s="4"/>
    </row>
    <row r="17" spans="1:9" ht="15" x14ac:dyDescent="0.2">
      <c r="A17" s="216"/>
      <c r="B17" s="217"/>
      <c r="C17" s="82"/>
      <c r="D17" s="82"/>
      <c r="E17" s="82"/>
      <c r="F17" s="82"/>
      <c r="G17" s="82"/>
      <c r="H17" s="4"/>
      <c r="I17" s="4"/>
    </row>
    <row r="18" spans="1:9" ht="15" x14ac:dyDescent="0.2">
      <c r="A18" s="216"/>
      <c r="B18" s="217"/>
      <c r="C18" s="82"/>
      <c r="D18" s="82"/>
      <c r="E18" s="82"/>
      <c r="F18" s="82"/>
      <c r="G18" s="82"/>
      <c r="H18" s="4"/>
      <c r="I18" s="4"/>
    </row>
    <row r="19" spans="1:9" ht="15" x14ac:dyDescent="0.2">
      <c r="A19" s="216"/>
      <c r="B19" s="217"/>
      <c r="C19" s="82"/>
      <c r="D19" s="82"/>
      <c r="E19" s="82"/>
      <c r="F19" s="82"/>
      <c r="G19" s="82"/>
      <c r="H19" s="4"/>
      <c r="I19" s="4"/>
    </row>
    <row r="20" spans="1:9" ht="15" x14ac:dyDescent="0.2">
      <c r="A20" s="216"/>
      <c r="B20" s="217"/>
      <c r="C20" s="82"/>
      <c r="D20" s="82"/>
      <c r="E20" s="82"/>
      <c r="F20" s="82"/>
      <c r="G20" s="82"/>
      <c r="H20" s="4"/>
      <c r="I20" s="4"/>
    </row>
    <row r="21" spans="1:9" ht="15" x14ac:dyDescent="0.2">
      <c r="A21" s="216"/>
      <c r="B21" s="217"/>
      <c r="C21" s="82"/>
      <c r="D21" s="82"/>
      <c r="E21" s="82"/>
      <c r="F21" s="82"/>
      <c r="G21" s="82"/>
      <c r="H21" s="4"/>
      <c r="I21" s="4"/>
    </row>
    <row r="22" spans="1:9" ht="15" x14ac:dyDescent="0.2">
      <c r="A22" s="216"/>
      <c r="B22" s="217"/>
      <c r="C22" s="82"/>
      <c r="D22" s="82"/>
      <c r="E22" s="82"/>
      <c r="F22" s="82"/>
      <c r="G22" s="82"/>
      <c r="H22" s="4"/>
      <c r="I22" s="4"/>
    </row>
    <row r="23" spans="1:9" ht="15" x14ac:dyDescent="0.2">
      <c r="A23" s="216"/>
      <c r="B23" s="217"/>
      <c r="C23" s="82"/>
      <c r="D23" s="82"/>
      <c r="E23" s="82"/>
      <c r="F23" s="82"/>
      <c r="G23" s="82"/>
      <c r="H23" s="4"/>
      <c r="I23" s="4"/>
    </row>
    <row r="24" spans="1:9" ht="15" x14ac:dyDescent="0.2">
      <c r="A24" s="216"/>
      <c r="B24" s="217"/>
      <c r="C24" s="82"/>
      <c r="D24" s="82"/>
      <c r="E24" s="82"/>
      <c r="F24" s="82"/>
      <c r="G24" s="82"/>
      <c r="H24" s="4"/>
      <c r="I24" s="4"/>
    </row>
    <row r="25" spans="1:9" ht="15" x14ac:dyDescent="0.2">
      <c r="A25" s="216"/>
      <c r="B25" s="217"/>
      <c r="C25" s="82"/>
      <c r="D25" s="82"/>
      <c r="E25" s="82"/>
      <c r="F25" s="82"/>
      <c r="G25" s="82"/>
      <c r="H25" s="4"/>
      <c r="I25" s="4"/>
    </row>
    <row r="26" spans="1:9" ht="15" x14ac:dyDescent="0.2">
      <c r="A26" s="216"/>
      <c r="B26" s="217"/>
      <c r="C26" s="82"/>
      <c r="D26" s="82"/>
      <c r="E26" s="82"/>
      <c r="F26" s="82"/>
      <c r="G26" s="82"/>
      <c r="H26" s="4"/>
      <c r="I26" s="4"/>
    </row>
    <row r="27" spans="1:9" ht="15" x14ac:dyDescent="0.2">
      <c r="A27" s="216"/>
      <c r="B27" s="217"/>
      <c r="C27" s="82"/>
      <c r="D27" s="82"/>
      <c r="E27" s="82"/>
      <c r="F27" s="82"/>
      <c r="G27" s="82"/>
      <c r="H27" s="4"/>
      <c r="I27" s="4"/>
    </row>
    <row r="28" spans="1:9" ht="15" x14ac:dyDescent="0.2">
      <c r="A28" s="216"/>
      <c r="B28" s="217"/>
      <c r="C28" s="82"/>
      <c r="D28" s="82"/>
      <c r="E28" s="82"/>
      <c r="F28" s="82"/>
      <c r="G28" s="82"/>
      <c r="H28" s="4"/>
      <c r="I28" s="4"/>
    </row>
    <row r="29" spans="1:9" ht="15" x14ac:dyDescent="0.2">
      <c r="A29" s="216"/>
      <c r="B29" s="217"/>
      <c r="C29" s="82"/>
      <c r="D29" s="82"/>
      <c r="E29" s="82"/>
      <c r="F29" s="82"/>
      <c r="G29" s="82"/>
      <c r="H29" s="4"/>
      <c r="I29" s="4"/>
    </row>
    <row r="30" spans="1:9" ht="15" x14ac:dyDescent="0.2">
      <c r="A30" s="216"/>
      <c r="B30" s="217"/>
      <c r="C30" s="82"/>
      <c r="D30" s="82"/>
      <c r="E30" s="82"/>
      <c r="F30" s="82"/>
      <c r="G30" s="82"/>
      <c r="H30" s="4"/>
      <c r="I30" s="4"/>
    </row>
    <row r="31" spans="1:9" ht="15" x14ac:dyDescent="0.2">
      <c r="A31" s="216"/>
      <c r="B31" s="217"/>
      <c r="C31" s="82"/>
      <c r="D31" s="82"/>
      <c r="E31" s="82"/>
      <c r="F31" s="82"/>
      <c r="G31" s="82"/>
      <c r="H31" s="4"/>
      <c r="I31" s="4"/>
    </row>
    <row r="32" spans="1:9" ht="15" x14ac:dyDescent="0.2">
      <c r="A32" s="216"/>
      <c r="B32" s="217"/>
      <c r="C32" s="82"/>
      <c r="D32" s="82"/>
      <c r="E32" s="82"/>
      <c r="F32" s="82"/>
      <c r="G32" s="82"/>
      <c r="H32" s="4"/>
      <c r="I32" s="4"/>
    </row>
    <row r="33" spans="1:9" ht="15" x14ac:dyDescent="0.2">
      <c r="A33" s="216"/>
      <c r="B33" s="217"/>
      <c r="C33" s="82"/>
      <c r="D33" s="82"/>
      <c r="E33" s="82"/>
      <c r="F33" s="82"/>
      <c r="G33" s="82"/>
      <c r="H33" s="4"/>
      <c r="I33" s="4"/>
    </row>
    <row r="34" spans="1:9" ht="15" x14ac:dyDescent="0.2">
      <c r="A34" s="216"/>
      <c r="B34" s="217"/>
      <c r="C34" s="82"/>
      <c r="D34" s="82"/>
      <c r="E34" s="82"/>
      <c r="F34" s="82"/>
      <c r="G34" s="82"/>
      <c r="H34" s="4"/>
      <c r="I34" s="4"/>
    </row>
    <row r="35" spans="1:9" ht="15" x14ac:dyDescent="0.3">
      <c r="A35" s="216"/>
      <c r="B35" s="218"/>
      <c r="C35" s="94"/>
      <c r="D35" s="94"/>
      <c r="E35" s="94"/>
      <c r="F35" s="94"/>
      <c r="G35" s="94" t="s">
        <v>313</v>
      </c>
      <c r="H35" s="81">
        <f>SUM(H10:H34)</f>
        <v>0</v>
      </c>
      <c r="I35" s="81">
        <f>SUM(I10:I34)</f>
        <v>0</v>
      </c>
    </row>
    <row r="36" spans="1:9" ht="15" x14ac:dyDescent="0.3">
      <c r="A36" s="168"/>
      <c r="B36" s="168"/>
      <c r="C36" s="168"/>
      <c r="D36" s="168"/>
      <c r="E36" s="168"/>
      <c r="F36" s="168"/>
      <c r="G36" s="145"/>
      <c r="H36" s="145"/>
      <c r="I36" s="301"/>
    </row>
    <row r="37" spans="1:9" ht="15" x14ac:dyDescent="0.2">
      <c r="A37" s="498" t="s">
        <v>504</v>
      </c>
      <c r="B37" s="498"/>
      <c r="C37" s="498"/>
      <c r="D37" s="498"/>
      <c r="E37" s="498"/>
      <c r="F37" s="498"/>
      <c r="G37" s="498"/>
      <c r="H37" s="498"/>
      <c r="I37" s="498"/>
    </row>
    <row r="38" spans="1:9" ht="15" x14ac:dyDescent="0.3">
      <c r="A38" s="263"/>
      <c r="B38" s="145"/>
      <c r="C38" s="145"/>
      <c r="D38" s="145"/>
      <c r="E38" s="145"/>
      <c r="G38" s="145"/>
      <c r="H38" s="145"/>
      <c r="I38" s="301"/>
    </row>
    <row r="39" spans="1:9" ht="15" x14ac:dyDescent="0.3">
      <c r="A39" s="150" t="s">
        <v>93</v>
      </c>
      <c r="B39" s="145"/>
      <c r="C39" s="145"/>
      <c r="D39" s="145"/>
      <c r="E39" s="145"/>
      <c r="F39" s="145"/>
      <c r="G39" s="145"/>
      <c r="H39" s="145"/>
      <c r="I39" s="301"/>
    </row>
    <row r="40" spans="1:9" ht="15" x14ac:dyDescent="0.3">
      <c r="A40" s="145"/>
      <c r="B40" s="145"/>
      <c r="C40" s="145"/>
      <c r="D40" s="145"/>
      <c r="E40" s="145"/>
      <c r="F40" s="145"/>
      <c r="G40" s="145"/>
      <c r="H40" s="145"/>
      <c r="I40" s="301"/>
    </row>
    <row r="41" spans="1:9" ht="15" x14ac:dyDescent="0.3">
      <c r="A41" s="145"/>
      <c r="B41" s="145"/>
      <c r="C41" s="145"/>
      <c r="D41" s="145"/>
      <c r="E41" s="145"/>
      <c r="F41" s="145"/>
      <c r="G41" s="145"/>
      <c r="H41" s="151"/>
      <c r="I41" s="301"/>
    </row>
    <row r="42" spans="1:9" ht="15" x14ac:dyDescent="0.3">
      <c r="A42" s="150"/>
      <c r="B42" s="150" t="s">
        <v>251</v>
      </c>
      <c r="C42" s="150"/>
      <c r="D42" s="150"/>
      <c r="E42" s="150"/>
      <c r="F42" s="150"/>
      <c r="G42" s="145"/>
      <c r="H42" s="151"/>
      <c r="I42" s="301"/>
    </row>
    <row r="43" spans="1:9" ht="15" x14ac:dyDescent="0.3">
      <c r="A43" s="145"/>
      <c r="B43" s="145" t="s">
        <v>250</v>
      </c>
      <c r="C43" s="145"/>
      <c r="D43" s="145"/>
      <c r="E43" s="145"/>
      <c r="F43" s="145"/>
      <c r="G43" s="145"/>
      <c r="H43" s="151"/>
      <c r="I43" s="301"/>
    </row>
    <row r="44" spans="1:9" x14ac:dyDescent="0.2">
      <c r="A44" s="152"/>
      <c r="B44" s="152" t="s">
        <v>123</v>
      </c>
      <c r="C44" s="152"/>
      <c r="D44" s="152"/>
      <c r="E44" s="152"/>
      <c r="F44" s="152"/>
      <c r="G44" s="170"/>
      <c r="H44" s="170"/>
      <c r="I44" s="170"/>
    </row>
  </sheetData>
  <mergeCells count="9">
    <mergeCell ref="A37:I37"/>
    <mergeCell ref="G1:H1"/>
    <mergeCell ref="G2:H2"/>
    <mergeCell ref="E8:G8"/>
    <mergeCell ref="H8:I8"/>
    <mergeCell ref="A8:A9"/>
    <mergeCell ref="B8:B9"/>
    <mergeCell ref="C8:C9"/>
    <mergeCell ref="D8:D9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M13" sqref="M13"/>
    </sheetView>
  </sheetViews>
  <sheetFormatPr defaultColWidth="9.140625" defaultRowHeight="12.75" x14ac:dyDescent="0.2"/>
  <cols>
    <col min="1" max="1" width="5.42578125" style="170" customWidth="1"/>
    <col min="2" max="2" width="13.140625" style="170" customWidth="1"/>
    <col min="3" max="3" width="15.140625" style="170" customWidth="1"/>
    <col min="4" max="4" width="18" style="170" customWidth="1"/>
    <col min="5" max="5" width="20.5703125" style="170" customWidth="1"/>
    <col min="6" max="6" width="21.28515625" style="170" customWidth="1"/>
    <col min="7" max="7" width="15.140625" style="170" customWidth="1"/>
    <col min="8" max="8" width="15.5703125" style="170" customWidth="1"/>
    <col min="9" max="9" width="13.42578125" style="170" customWidth="1"/>
    <col min="10" max="10" width="0" style="170" hidden="1" customWidth="1"/>
    <col min="11" max="16384" width="9.140625" style="170"/>
  </cols>
  <sheetData>
    <row r="1" spans="1:10" ht="15" x14ac:dyDescent="0.3">
      <c r="A1" s="509" t="s">
        <v>503</v>
      </c>
      <c r="B1" s="509"/>
      <c r="C1" s="509"/>
      <c r="D1" s="509"/>
      <c r="E1" s="509"/>
      <c r="F1" s="509"/>
      <c r="G1" s="489" t="s">
        <v>94</v>
      </c>
      <c r="H1" s="489"/>
    </row>
    <row r="2" spans="1:10" ht="15" x14ac:dyDescent="0.3">
      <c r="A2" s="71" t="s">
        <v>124</v>
      </c>
      <c r="B2" s="70"/>
      <c r="C2" s="72"/>
      <c r="D2" s="72"/>
      <c r="E2" s="72"/>
      <c r="F2" s="72"/>
      <c r="G2" s="487" t="str">
        <f>'ფორმა N1'!M2</f>
        <v>01/01/--31/12/2023</v>
      </c>
      <c r="H2" s="487"/>
    </row>
    <row r="3" spans="1:10" ht="15" x14ac:dyDescent="0.3">
      <c r="A3" s="71"/>
      <c r="B3" s="71"/>
      <c r="C3" s="71"/>
      <c r="D3" s="71"/>
      <c r="E3" s="71"/>
      <c r="F3" s="71"/>
      <c r="G3" s="267"/>
      <c r="H3" s="267"/>
    </row>
    <row r="4" spans="1:10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75">
        <f>'ფორმა N1'!D4</f>
        <v>0</v>
      </c>
      <c r="B5" s="75"/>
      <c r="C5" s="75"/>
      <c r="D5" s="75" t="s">
        <v>713</v>
      </c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62"/>
      <c r="B7" s="262"/>
      <c r="C7" s="262"/>
      <c r="D7" s="262"/>
      <c r="E7" s="262"/>
      <c r="F7" s="262"/>
      <c r="G7" s="73"/>
      <c r="H7" s="73"/>
    </row>
    <row r="8" spans="1:10" ht="30" x14ac:dyDescent="0.2">
      <c r="A8" s="85" t="s">
        <v>64</v>
      </c>
      <c r="B8" s="85" t="s">
        <v>309</v>
      </c>
      <c r="C8" s="85" t="s">
        <v>310</v>
      </c>
      <c r="D8" s="85" t="s">
        <v>209</v>
      </c>
      <c r="E8" s="85" t="s">
        <v>315</v>
      </c>
      <c r="F8" s="85" t="s">
        <v>311</v>
      </c>
      <c r="G8" s="74" t="s">
        <v>10</v>
      </c>
      <c r="H8" s="74" t="s">
        <v>9</v>
      </c>
      <c r="J8" s="170" t="s">
        <v>314</v>
      </c>
    </row>
    <row r="9" spans="1:10" ht="15" x14ac:dyDescent="0.2">
      <c r="A9" s="93"/>
      <c r="B9" s="93" t="s">
        <v>823</v>
      </c>
      <c r="C9" s="93" t="s">
        <v>808</v>
      </c>
      <c r="D9" s="93"/>
      <c r="E9" s="93"/>
      <c r="F9" s="93"/>
      <c r="G9" s="4">
        <v>400</v>
      </c>
      <c r="H9" s="4">
        <v>400</v>
      </c>
      <c r="J9" s="170" t="s">
        <v>0</v>
      </c>
    </row>
    <row r="10" spans="1:10" ht="15" x14ac:dyDescent="0.2">
      <c r="A10" s="93"/>
      <c r="B10" s="93" t="s">
        <v>809</v>
      </c>
      <c r="C10" s="93" t="s">
        <v>810</v>
      </c>
      <c r="D10" s="93"/>
      <c r="E10" s="93"/>
      <c r="F10" s="466">
        <v>45005</v>
      </c>
      <c r="G10" s="4">
        <v>11</v>
      </c>
      <c r="H10" s="4">
        <v>11</v>
      </c>
    </row>
    <row r="11" spans="1:10" ht="15" x14ac:dyDescent="0.2">
      <c r="A11" s="82"/>
      <c r="B11" s="82" t="s">
        <v>809</v>
      </c>
      <c r="C11" s="82" t="s">
        <v>810</v>
      </c>
      <c r="D11" s="82"/>
      <c r="E11" s="82"/>
      <c r="F11" s="467">
        <v>45006</v>
      </c>
      <c r="G11" s="4">
        <v>10</v>
      </c>
      <c r="H11" s="4">
        <v>10</v>
      </c>
    </row>
    <row r="12" spans="1:10" ht="30" x14ac:dyDescent="0.2">
      <c r="A12" s="82"/>
      <c r="B12" s="82" t="s">
        <v>811</v>
      </c>
      <c r="C12" s="82" t="s">
        <v>812</v>
      </c>
      <c r="D12" s="82"/>
      <c r="E12" s="82"/>
      <c r="F12" s="467">
        <v>45098</v>
      </c>
      <c r="G12" s="4">
        <v>100</v>
      </c>
      <c r="H12" s="4">
        <v>100</v>
      </c>
    </row>
    <row r="13" spans="1:10" ht="30" x14ac:dyDescent="0.2">
      <c r="A13" s="82"/>
      <c r="B13" s="82" t="s">
        <v>814</v>
      </c>
      <c r="C13" s="82" t="s">
        <v>813</v>
      </c>
      <c r="D13" s="82"/>
      <c r="E13" s="82"/>
      <c r="F13" s="467">
        <v>45194</v>
      </c>
      <c r="G13" s="4">
        <v>20</v>
      </c>
      <c r="H13" s="4">
        <v>20</v>
      </c>
    </row>
    <row r="14" spans="1:10" ht="30" x14ac:dyDescent="0.2">
      <c r="A14" s="82"/>
      <c r="B14" s="82" t="s">
        <v>814</v>
      </c>
      <c r="C14" s="82" t="s">
        <v>813</v>
      </c>
      <c r="D14" s="82"/>
      <c r="E14" s="82"/>
      <c r="F14" s="467">
        <v>45188</v>
      </c>
      <c r="G14" s="4">
        <v>20</v>
      </c>
      <c r="H14" s="4">
        <v>20</v>
      </c>
    </row>
    <row r="15" spans="1:10" ht="30" x14ac:dyDescent="0.2">
      <c r="A15" s="82"/>
      <c r="B15" s="82" t="s">
        <v>814</v>
      </c>
      <c r="C15" s="82" t="s">
        <v>813</v>
      </c>
      <c r="D15" s="82"/>
      <c r="E15" s="82"/>
      <c r="F15" s="467">
        <v>45250</v>
      </c>
      <c r="G15" s="4">
        <v>20</v>
      </c>
      <c r="H15" s="4">
        <v>20</v>
      </c>
    </row>
    <row r="16" spans="1:10" ht="30" x14ac:dyDescent="0.2">
      <c r="A16" s="82"/>
      <c r="B16" s="82" t="s">
        <v>814</v>
      </c>
      <c r="C16" s="82" t="s">
        <v>813</v>
      </c>
      <c r="D16" s="82"/>
      <c r="E16" s="82"/>
      <c r="F16" s="467">
        <v>45274</v>
      </c>
      <c r="G16" s="4">
        <v>20</v>
      </c>
      <c r="H16" s="4">
        <v>20</v>
      </c>
    </row>
    <row r="17" spans="1:8" ht="15" x14ac:dyDescent="0.2">
      <c r="A17" s="82"/>
      <c r="B17" s="82" t="s">
        <v>815</v>
      </c>
      <c r="C17" s="82" t="s">
        <v>816</v>
      </c>
      <c r="D17" s="82"/>
      <c r="E17" s="82" t="s">
        <v>817</v>
      </c>
      <c r="F17" s="467">
        <v>45183</v>
      </c>
      <c r="G17" s="4">
        <v>593</v>
      </c>
      <c r="H17" s="4">
        <v>593</v>
      </c>
    </row>
    <row r="18" spans="1:8" ht="15" x14ac:dyDescent="0.2">
      <c r="A18" s="82"/>
      <c r="B18" s="82" t="s">
        <v>818</v>
      </c>
      <c r="C18" s="82" t="s">
        <v>819</v>
      </c>
      <c r="D18" s="82"/>
      <c r="E18" s="82"/>
      <c r="F18" s="467">
        <v>45141</v>
      </c>
      <c r="G18" s="4">
        <v>250</v>
      </c>
      <c r="H18" s="4">
        <v>250</v>
      </c>
    </row>
    <row r="19" spans="1:8" ht="30" x14ac:dyDescent="0.2">
      <c r="A19" s="82"/>
      <c r="B19" s="82" t="s">
        <v>811</v>
      </c>
      <c r="C19" s="82" t="s">
        <v>820</v>
      </c>
      <c r="D19" s="82"/>
      <c r="E19" s="82"/>
      <c r="F19" s="467">
        <v>45196</v>
      </c>
      <c r="G19" s="4">
        <v>1500</v>
      </c>
      <c r="H19" s="4">
        <v>1500</v>
      </c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313</v>
      </c>
      <c r="G34" s="81">
        <v>2944</v>
      </c>
      <c r="H34" s="81">
        <v>2944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5"/>
      <c r="I35" s="145"/>
    </row>
    <row r="36" spans="1:9" ht="15" x14ac:dyDescent="0.3">
      <c r="A36" s="510" t="s">
        <v>461</v>
      </c>
      <c r="B36" s="510"/>
      <c r="C36" s="510"/>
      <c r="D36" s="510"/>
      <c r="E36" s="510"/>
      <c r="F36" s="510"/>
      <c r="G36" s="510"/>
      <c r="H36" s="510"/>
      <c r="I36" s="145"/>
    </row>
    <row r="37" spans="1:9" ht="15" x14ac:dyDescent="0.3">
      <c r="A37" s="263"/>
      <c r="B37" s="263"/>
      <c r="C37" s="168"/>
      <c r="D37" s="168"/>
      <c r="E37" s="168"/>
      <c r="F37" s="168"/>
      <c r="G37" s="168"/>
      <c r="H37" s="145"/>
      <c r="I37" s="145"/>
    </row>
    <row r="38" spans="1:9" ht="15" x14ac:dyDescent="0.3">
      <c r="A38" s="263"/>
      <c r="B38" s="263"/>
      <c r="C38" s="145"/>
      <c r="D38" s="145"/>
      <c r="E38" s="145"/>
      <c r="F38" s="145"/>
      <c r="G38" s="145"/>
      <c r="H38" s="145"/>
      <c r="I38" s="145"/>
    </row>
    <row r="39" spans="1:9" ht="15" x14ac:dyDescent="0.3">
      <c r="A39" s="263"/>
      <c r="B39" s="263"/>
      <c r="C39" s="145"/>
      <c r="D39" s="145"/>
      <c r="E39" s="145"/>
      <c r="F39" s="145"/>
      <c r="G39" s="145"/>
      <c r="H39" s="145"/>
      <c r="I39" s="145"/>
    </row>
    <row r="40" spans="1:9" x14ac:dyDescent="0.2">
      <c r="A40" s="312"/>
      <c r="B40" s="312"/>
      <c r="C40" s="312"/>
      <c r="D40" s="312"/>
      <c r="E40" s="312"/>
      <c r="F40" s="312"/>
      <c r="G40" s="312"/>
      <c r="H40" s="312"/>
      <c r="I40" s="312"/>
    </row>
    <row r="41" spans="1:9" ht="15" x14ac:dyDescent="0.3">
      <c r="A41" s="150" t="s">
        <v>93</v>
      </c>
      <c r="B41" s="150"/>
      <c r="C41" s="145"/>
      <c r="D41" s="145"/>
      <c r="E41" s="145"/>
      <c r="F41" s="145"/>
      <c r="G41" s="145"/>
      <c r="H41" s="145"/>
      <c r="I41" s="145"/>
    </row>
    <row r="42" spans="1:9" ht="15" x14ac:dyDescent="0.3">
      <c r="A42" s="145"/>
      <c r="B42" s="145"/>
      <c r="C42" s="145"/>
      <c r="D42" s="145"/>
      <c r="E42" s="145"/>
      <c r="F42" s="145"/>
      <c r="G42" s="145"/>
      <c r="H42" s="145"/>
      <c r="I42" s="145"/>
    </row>
    <row r="43" spans="1:9" ht="15" x14ac:dyDescent="0.3">
      <c r="A43" s="145"/>
      <c r="B43" s="145"/>
      <c r="C43" s="145"/>
      <c r="D43" s="145"/>
      <c r="E43" s="145"/>
      <c r="F43" s="145"/>
      <c r="G43" s="145"/>
      <c r="H43" s="145"/>
      <c r="I43" s="151"/>
    </row>
    <row r="44" spans="1:9" ht="15" x14ac:dyDescent="0.3">
      <c r="A44" s="150"/>
      <c r="B44" s="150"/>
      <c r="C44" s="150" t="s">
        <v>370</v>
      </c>
      <c r="D44" s="150"/>
      <c r="E44" s="168"/>
      <c r="F44" s="150"/>
      <c r="G44" s="150"/>
      <c r="H44" s="145"/>
      <c r="I44" s="151"/>
    </row>
    <row r="45" spans="1:9" ht="15" x14ac:dyDescent="0.3">
      <c r="A45" s="145"/>
      <c r="B45" s="145"/>
      <c r="C45" s="145" t="s">
        <v>250</v>
      </c>
      <c r="D45" s="145"/>
      <c r="E45" s="145"/>
      <c r="F45" s="145"/>
      <c r="G45" s="145"/>
      <c r="H45" s="145"/>
      <c r="I45" s="151"/>
    </row>
    <row r="46" spans="1:9" x14ac:dyDescent="0.2">
      <c r="A46" s="152"/>
      <c r="B46" s="152"/>
      <c r="C46" s="152" t="s">
        <v>123</v>
      </c>
      <c r="D46" s="152"/>
      <c r="E46" s="152"/>
      <c r="F46" s="152"/>
      <c r="G46" s="152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view="pageBreakPreview" zoomScaleSheetLayoutView="100" workbookViewId="0">
      <selection activeCell="D6" sqref="D6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14" t="s">
        <v>414</v>
      </c>
      <c r="B2" s="514"/>
      <c r="C2" s="514"/>
      <c r="D2" s="514"/>
      <c r="E2" s="264"/>
      <c r="F2" s="72"/>
      <c r="G2" s="72"/>
      <c r="H2" s="72"/>
      <c r="I2" s="72"/>
      <c r="J2" s="267"/>
      <c r="K2" s="266"/>
      <c r="L2" s="266" t="s">
        <v>94</v>
      </c>
    </row>
    <row r="3" spans="1:12" ht="15" x14ac:dyDescent="0.3">
      <c r="A3" s="71" t="s">
        <v>124</v>
      </c>
      <c r="B3" s="70"/>
      <c r="C3" s="72"/>
      <c r="D3" s="72"/>
      <c r="E3" s="72"/>
      <c r="F3" s="72"/>
      <c r="G3" s="72"/>
      <c r="H3" s="72"/>
      <c r="I3" s="72"/>
      <c r="J3" s="267"/>
      <c r="K3" s="487" t="str">
        <f>'ფორმა N1'!M2</f>
        <v>01/01/--31/12/2023</v>
      </c>
      <c r="L3" s="487"/>
    </row>
    <row r="4" spans="1:12" ht="15" x14ac:dyDescent="0.3">
      <c r="A4" s="71"/>
      <c r="B4" s="71"/>
      <c r="C4" s="70"/>
      <c r="D4" s="70"/>
      <c r="E4" s="70"/>
      <c r="F4" s="70"/>
      <c r="G4" s="70"/>
      <c r="H4" s="70"/>
      <c r="I4" s="70"/>
      <c r="J4" s="267"/>
      <c r="K4" s="267"/>
      <c r="L4" s="267"/>
    </row>
    <row r="5" spans="1:12" ht="15" x14ac:dyDescent="0.3">
      <c r="A5" s="72" t="s">
        <v>254</v>
      </c>
      <c r="B5" s="72"/>
      <c r="C5" s="72"/>
      <c r="D5" s="72"/>
      <c r="E5" s="72"/>
      <c r="F5" s="72"/>
      <c r="G5" s="72"/>
      <c r="H5" s="72"/>
      <c r="I5" s="72"/>
      <c r="J5" s="71"/>
      <c r="K5" s="71"/>
      <c r="L5" s="71"/>
    </row>
    <row r="6" spans="1:12" ht="15" x14ac:dyDescent="0.3">
      <c r="A6" s="75">
        <f>'ფორმა N1'!D4</f>
        <v>0</v>
      </c>
      <c r="B6" s="75"/>
      <c r="C6" s="75"/>
      <c r="D6" s="75" t="s">
        <v>713</v>
      </c>
      <c r="E6" s="75"/>
      <c r="F6" s="75"/>
      <c r="G6" s="75"/>
      <c r="H6" s="75"/>
      <c r="I6" s="75"/>
      <c r="J6" s="76"/>
      <c r="K6" s="76"/>
    </row>
    <row r="7" spans="1:12" ht="15" x14ac:dyDescent="0.3">
      <c r="A7" s="72"/>
      <c r="B7" s="72"/>
      <c r="C7" s="72"/>
      <c r="D7" s="72"/>
      <c r="E7" s="72"/>
      <c r="F7" s="72"/>
      <c r="G7" s="72"/>
      <c r="H7" s="72"/>
      <c r="I7" s="72"/>
      <c r="J7" s="71"/>
      <c r="K7" s="71"/>
      <c r="L7" s="71"/>
    </row>
    <row r="8" spans="1:12" ht="15" x14ac:dyDescent="0.2">
      <c r="A8" s="262"/>
      <c r="B8" s="262"/>
      <c r="C8" s="262"/>
      <c r="D8" s="262"/>
      <c r="E8" s="262"/>
      <c r="F8" s="262"/>
      <c r="G8" s="262"/>
      <c r="H8" s="262"/>
      <c r="I8" s="262"/>
      <c r="J8" s="73"/>
      <c r="K8" s="73"/>
      <c r="L8" s="73"/>
    </row>
    <row r="9" spans="1:12" ht="45" x14ac:dyDescent="0.2">
      <c r="A9" s="85" t="s">
        <v>64</v>
      </c>
      <c r="B9" s="85" t="s">
        <v>390</v>
      </c>
      <c r="C9" s="85" t="s">
        <v>391</v>
      </c>
      <c r="D9" s="85" t="s">
        <v>392</v>
      </c>
      <c r="E9" s="85" t="s">
        <v>393</v>
      </c>
      <c r="F9" s="85" t="s">
        <v>394</v>
      </c>
      <c r="G9" s="85" t="s">
        <v>395</v>
      </c>
      <c r="H9" s="85" t="s">
        <v>416</v>
      </c>
      <c r="I9" s="85" t="s">
        <v>396</v>
      </c>
      <c r="J9" s="85" t="s">
        <v>397</v>
      </c>
      <c r="K9" s="85" t="s">
        <v>398</v>
      </c>
      <c r="L9" s="85" t="s">
        <v>293</v>
      </c>
    </row>
    <row r="10" spans="1:12" ht="15" x14ac:dyDescent="0.2">
      <c r="A10" s="93">
        <v>1</v>
      </c>
      <c r="B10" s="358"/>
      <c r="C10" s="93"/>
      <c r="D10" s="93"/>
      <c r="E10" s="93"/>
      <c r="F10" s="93"/>
      <c r="G10" s="93"/>
      <c r="H10" s="93"/>
      <c r="I10" s="93"/>
      <c r="J10" s="4"/>
      <c r="K10" s="4"/>
      <c r="L10" s="93"/>
    </row>
    <row r="11" spans="1:12" ht="15" x14ac:dyDescent="0.2">
      <c r="A11" s="93">
        <v>2</v>
      </c>
      <c r="B11" s="358"/>
      <c r="C11" s="93"/>
      <c r="D11" s="93"/>
      <c r="E11" s="93"/>
      <c r="F11" s="93"/>
      <c r="G11" s="93"/>
      <c r="H11" s="93"/>
      <c r="I11" s="93"/>
      <c r="J11" s="4"/>
      <c r="K11" s="4"/>
      <c r="L11" s="93"/>
    </row>
    <row r="12" spans="1:12" ht="15" x14ac:dyDescent="0.2">
      <c r="A12" s="93">
        <v>3</v>
      </c>
      <c r="B12" s="358"/>
      <c r="C12" s="82"/>
      <c r="D12" s="82"/>
      <c r="E12" s="82"/>
      <c r="F12" s="82"/>
      <c r="G12" s="82"/>
      <c r="H12" s="82"/>
      <c r="I12" s="82"/>
      <c r="J12" s="4"/>
      <c r="K12" s="4"/>
      <c r="L12" s="82"/>
    </row>
    <row r="13" spans="1:12" ht="15" x14ac:dyDescent="0.2">
      <c r="A13" s="93">
        <v>4</v>
      </c>
      <c r="B13" s="358"/>
      <c r="C13" s="82"/>
      <c r="D13" s="82"/>
      <c r="E13" s="82"/>
      <c r="F13" s="82"/>
      <c r="G13" s="82"/>
      <c r="H13" s="82"/>
      <c r="I13" s="82"/>
      <c r="J13" s="4"/>
      <c r="K13" s="4"/>
      <c r="L13" s="82"/>
    </row>
    <row r="14" spans="1:12" ht="15" x14ac:dyDescent="0.2">
      <c r="A14" s="93">
        <v>5</v>
      </c>
      <c r="B14" s="358"/>
      <c r="C14" s="82"/>
      <c r="D14" s="82"/>
      <c r="E14" s="82"/>
      <c r="F14" s="82"/>
      <c r="G14" s="82"/>
      <c r="H14" s="82"/>
      <c r="I14" s="82"/>
      <c r="J14" s="4"/>
      <c r="K14" s="4"/>
      <c r="L14" s="82"/>
    </row>
    <row r="15" spans="1:12" ht="15" x14ac:dyDescent="0.2">
      <c r="A15" s="93">
        <v>6</v>
      </c>
      <c r="B15" s="358"/>
      <c r="C15" s="82"/>
      <c r="D15" s="82"/>
      <c r="E15" s="82"/>
      <c r="F15" s="82"/>
      <c r="G15" s="82"/>
      <c r="H15" s="82"/>
      <c r="I15" s="82"/>
      <c r="J15" s="4"/>
      <c r="K15" s="4"/>
      <c r="L15" s="82"/>
    </row>
    <row r="16" spans="1:12" ht="15" x14ac:dyDescent="0.2">
      <c r="A16" s="93">
        <v>7</v>
      </c>
      <c r="B16" s="358"/>
      <c r="C16" s="82"/>
      <c r="D16" s="82"/>
      <c r="E16" s="82"/>
      <c r="F16" s="82"/>
      <c r="G16" s="82"/>
      <c r="H16" s="82"/>
      <c r="I16" s="82"/>
      <c r="J16" s="4"/>
      <c r="K16" s="4"/>
      <c r="L16" s="82"/>
    </row>
    <row r="17" spans="1:12" ht="15" x14ac:dyDescent="0.2">
      <c r="A17" s="93">
        <v>8</v>
      </c>
      <c r="B17" s="358"/>
      <c r="C17" s="82"/>
      <c r="D17" s="82"/>
      <c r="E17" s="82"/>
      <c r="F17" s="82"/>
      <c r="G17" s="82"/>
      <c r="H17" s="82"/>
      <c r="I17" s="82"/>
      <c r="J17" s="4"/>
      <c r="K17" s="4"/>
      <c r="L17" s="82"/>
    </row>
    <row r="18" spans="1:12" ht="15" x14ac:dyDescent="0.2">
      <c r="A18" s="93">
        <v>9</v>
      </c>
      <c r="B18" s="358"/>
      <c r="C18" s="82"/>
      <c r="D18" s="82"/>
      <c r="E18" s="82"/>
      <c r="F18" s="82"/>
      <c r="G18" s="82"/>
      <c r="H18" s="82"/>
      <c r="I18" s="82"/>
      <c r="J18" s="4"/>
      <c r="K18" s="4"/>
      <c r="L18" s="82"/>
    </row>
    <row r="19" spans="1:12" ht="15" x14ac:dyDescent="0.2">
      <c r="A19" s="93">
        <v>10</v>
      </c>
      <c r="B19" s="358"/>
      <c r="C19" s="82"/>
      <c r="D19" s="82"/>
      <c r="E19" s="82"/>
      <c r="F19" s="82"/>
      <c r="G19" s="82"/>
      <c r="H19" s="82"/>
      <c r="I19" s="82"/>
      <c r="J19" s="4"/>
      <c r="K19" s="4"/>
      <c r="L19" s="82"/>
    </row>
    <row r="20" spans="1:12" ht="15" x14ac:dyDescent="0.2">
      <c r="A20" s="93">
        <v>11</v>
      </c>
      <c r="B20" s="358"/>
      <c r="C20" s="82"/>
      <c r="D20" s="82"/>
      <c r="E20" s="82"/>
      <c r="F20" s="82"/>
      <c r="G20" s="82"/>
      <c r="H20" s="82"/>
      <c r="I20" s="82"/>
      <c r="J20" s="4"/>
      <c r="K20" s="4"/>
      <c r="L20" s="82"/>
    </row>
    <row r="21" spans="1:12" ht="15" x14ac:dyDescent="0.2">
      <c r="A21" s="93">
        <v>12</v>
      </c>
      <c r="B21" s="358"/>
      <c r="C21" s="82"/>
      <c r="D21" s="82"/>
      <c r="E21" s="82"/>
      <c r="F21" s="82"/>
      <c r="G21" s="82"/>
      <c r="H21" s="82"/>
      <c r="I21" s="82"/>
      <c r="J21" s="4"/>
      <c r="K21" s="4"/>
      <c r="L21" s="82"/>
    </row>
    <row r="22" spans="1:12" ht="15" x14ac:dyDescent="0.2">
      <c r="A22" s="93">
        <v>13</v>
      </c>
      <c r="B22" s="358"/>
      <c r="C22" s="82"/>
      <c r="D22" s="82"/>
      <c r="E22" s="82"/>
      <c r="F22" s="82"/>
      <c r="G22" s="82"/>
      <c r="H22" s="82"/>
      <c r="I22" s="82"/>
      <c r="J22" s="4"/>
      <c r="K22" s="4"/>
      <c r="L22" s="82"/>
    </row>
    <row r="23" spans="1:12" ht="15" x14ac:dyDescent="0.2">
      <c r="A23" s="93">
        <v>14</v>
      </c>
      <c r="B23" s="358"/>
      <c r="C23" s="82"/>
      <c r="D23" s="82"/>
      <c r="E23" s="82"/>
      <c r="F23" s="82"/>
      <c r="G23" s="82"/>
      <c r="H23" s="82"/>
      <c r="I23" s="82"/>
      <c r="J23" s="4"/>
      <c r="K23" s="4"/>
      <c r="L23" s="82"/>
    </row>
    <row r="24" spans="1:12" ht="15" x14ac:dyDescent="0.2">
      <c r="A24" s="93">
        <v>15</v>
      </c>
      <c r="B24" s="358"/>
      <c r="C24" s="82"/>
      <c r="D24" s="82"/>
      <c r="E24" s="82"/>
      <c r="F24" s="82"/>
      <c r="G24" s="82"/>
      <c r="H24" s="82"/>
      <c r="I24" s="82"/>
      <c r="J24" s="4"/>
      <c r="K24" s="4"/>
      <c r="L24" s="82"/>
    </row>
    <row r="25" spans="1:12" ht="15" x14ac:dyDescent="0.2">
      <c r="A25" s="93">
        <v>16</v>
      </c>
      <c r="B25" s="358"/>
      <c r="C25" s="82"/>
      <c r="D25" s="82"/>
      <c r="E25" s="82"/>
      <c r="F25" s="82"/>
      <c r="G25" s="82"/>
      <c r="H25" s="82"/>
      <c r="I25" s="82"/>
      <c r="J25" s="4"/>
      <c r="K25" s="4"/>
      <c r="L25" s="82"/>
    </row>
    <row r="26" spans="1:12" ht="15" x14ac:dyDescent="0.2">
      <c r="A26" s="93">
        <v>17</v>
      </c>
      <c r="B26" s="358"/>
      <c r="C26" s="82"/>
      <c r="D26" s="82"/>
      <c r="E26" s="82"/>
      <c r="F26" s="82"/>
      <c r="G26" s="82"/>
      <c r="H26" s="82"/>
      <c r="I26" s="82"/>
      <c r="J26" s="4"/>
      <c r="K26" s="4"/>
      <c r="L26" s="82"/>
    </row>
    <row r="27" spans="1:12" ht="15" x14ac:dyDescent="0.2">
      <c r="A27" s="93">
        <v>18</v>
      </c>
      <c r="B27" s="358"/>
      <c r="C27" s="82"/>
      <c r="D27" s="82"/>
      <c r="E27" s="82"/>
      <c r="F27" s="82"/>
      <c r="G27" s="82"/>
      <c r="H27" s="82"/>
      <c r="I27" s="82"/>
      <c r="J27" s="4"/>
      <c r="K27" s="4"/>
      <c r="L27" s="82"/>
    </row>
    <row r="28" spans="1:12" ht="15" x14ac:dyDescent="0.2">
      <c r="A28" s="93">
        <v>19</v>
      </c>
      <c r="B28" s="358"/>
      <c r="C28" s="82"/>
      <c r="D28" s="82"/>
      <c r="E28" s="82"/>
      <c r="F28" s="82"/>
      <c r="G28" s="82"/>
      <c r="H28" s="82"/>
      <c r="I28" s="82"/>
      <c r="J28" s="4"/>
      <c r="K28" s="4"/>
      <c r="L28" s="82"/>
    </row>
    <row r="29" spans="1:12" ht="15" x14ac:dyDescent="0.2">
      <c r="A29" s="93">
        <v>20</v>
      </c>
      <c r="B29" s="358"/>
      <c r="C29" s="82"/>
      <c r="D29" s="82"/>
      <c r="E29" s="82"/>
      <c r="F29" s="82"/>
      <c r="G29" s="82"/>
      <c r="H29" s="82"/>
      <c r="I29" s="82"/>
      <c r="J29" s="4"/>
      <c r="K29" s="4"/>
      <c r="L29" s="82"/>
    </row>
    <row r="30" spans="1:12" ht="15" x14ac:dyDescent="0.2">
      <c r="A30" s="93">
        <v>21</v>
      </c>
      <c r="B30" s="358"/>
      <c r="C30" s="82"/>
      <c r="D30" s="82"/>
      <c r="E30" s="82"/>
      <c r="F30" s="82"/>
      <c r="G30" s="82"/>
      <c r="H30" s="82"/>
      <c r="I30" s="82"/>
      <c r="J30" s="4"/>
      <c r="K30" s="4"/>
      <c r="L30" s="82"/>
    </row>
    <row r="31" spans="1:12" ht="15" x14ac:dyDescent="0.2">
      <c r="A31" s="93">
        <v>22</v>
      </c>
      <c r="B31" s="358"/>
      <c r="C31" s="82"/>
      <c r="D31" s="82"/>
      <c r="E31" s="82"/>
      <c r="F31" s="82"/>
      <c r="G31" s="82"/>
      <c r="H31" s="82"/>
      <c r="I31" s="82"/>
      <c r="J31" s="4"/>
      <c r="K31" s="4"/>
      <c r="L31" s="82"/>
    </row>
    <row r="32" spans="1:12" ht="15" x14ac:dyDescent="0.2">
      <c r="A32" s="93">
        <v>23</v>
      </c>
      <c r="B32" s="358"/>
      <c r="C32" s="82"/>
      <c r="D32" s="82"/>
      <c r="E32" s="82"/>
      <c r="F32" s="82"/>
      <c r="G32" s="82"/>
      <c r="H32" s="82"/>
      <c r="I32" s="82"/>
      <c r="J32" s="4"/>
      <c r="K32" s="4"/>
      <c r="L32" s="82"/>
    </row>
    <row r="33" spans="1:12" ht="15" x14ac:dyDescent="0.2">
      <c r="A33" s="93">
        <v>24</v>
      </c>
      <c r="B33" s="358"/>
      <c r="C33" s="82"/>
      <c r="D33" s="82"/>
      <c r="E33" s="82"/>
      <c r="F33" s="82"/>
      <c r="G33" s="82"/>
      <c r="H33" s="82"/>
      <c r="I33" s="82"/>
      <c r="J33" s="4"/>
      <c r="K33" s="4"/>
      <c r="L33" s="82"/>
    </row>
    <row r="34" spans="1:12" ht="15" x14ac:dyDescent="0.2">
      <c r="A34" s="82" t="s">
        <v>256</v>
      </c>
      <c r="B34" s="358"/>
      <c r="C34" s="82"/>
      <c r="D34" s="82"/>
      <c r="E34" s="82"/>
      <c r="F34" s="82"/>
      <c r="G34" s="82"/>
      <c r="H34" s="82"/>
      <c r="I34" s="82"/>
      <c r="J34" s="4"/>
      <c r="K34" s="4"/>
      <c r="L34" s="82"/>
    </row>
    <row r="35" spans="1:12" ht="15" x14ac:dyDescent="0.3">
      <c r="A35" s="254"/>
      <c r="B35" s="366"/>
      <c r="C35" s="255"/>
      <c r="D35" s="255"/>
      <c r="E35" s="255"/>
      <c r="F35" s="255"/>
      <c r="G35" s="254"/>
      <c r="H35" s="254"/>
      <c r="I35" s="254"/>
      <c r="J35" s="254" t="s">
        <v>399</v>
      </c>
      <c r="K35" s="256">
        <f>SUM(K10:K34)</f>
        <v>0</v>
      </c>
      <c r="L35" s="254"/>
    </row>
    <row r="36" spans="1:12" ht="15" x14ac:dyDescent="0.3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151"/>
      <c r="L36" s="301"/>
    </row>
    <row r="37" spans="1:12" ht="30.75" customHeight="1" x14ac:dyDescent="0.2">
      <c r="A37" s="519" t="s">
        <v>502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</row>
    <row r="38" spans="1:12" ht="15" x14ac:dyDescent="0.2">
      <c r="A38" s="511" t="s">
        <v>462</v>
      </c>
      <c r="B38" s="511"/>
      <c r="C38" s="511"/>
      <c r="D38" s="511"/>
      <c r="E38" s="511"/>
      <c r="F38" s="511"/>
      <c r="G38" s="511"/>
      <c r="H38" s="511"/>
      <c r="I38" s="511"/>
      <c r="J38" s="511"/>
      <c r="K38" s="511"/>
      <c r="L38" s="511"/>
    </row>
    <row r="39" spans="1:12" ht="15" x14ac:dyDescent="0.2">
      <c r="A39" s="511" t="s">
        <v>482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511"/>
    </row>
    <row r="40" spans="1:12" ht="15" x14ac:dyDescent="0.2">
      <c r="A40" s="511" t="s">
        <v>463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</row>
    <row r="41" spans="1:12" ht="33.75" customHeight="1" x14ac:dyDescent="0.2">
      <c r="A41" s="512" t="s">
        <v>464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</row>
    <row r="42" spans="1:12" x14ac:dyDescent="0.2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</row>
    <row r="43" spans="1:12" ht="15" x14ac:dyDescent="0.3">
      <c r="A43" s="515" t="s">
        <v>93</v>
      </c>
      <c r="B43" s="515"/>
      <c r="C43" s="359"/>
      <c r="D43" s="360"/>
      <c r="E43" s="360"/>
      <c r="F43" s="359"/>
      <c r="G43" s="359"/>
      <c r="H43" s="359"/>
      <c r="I43" s="359"/>
      <c r="J43" s="359"/>
      <c r="K43" s="145"/>
    </row>
    <row r="44" spans="1:12" ht="15" x14ac:dyDescent="0.3">
      <c r="A44" s="359"/>
      <c r="B44" s="360"/>
      <c r="C44" s="359"/>
      <c r="D44" s="360"/>
      <c r="E44" s="360"/>
      <c r="F44" s="359"/>
      <c r="G44" s="359"/>
      <c r="H44" s="359"/>
      <c r="I44" s="359"/>
      <c r="J44" s="361"/>
      <c r="K44" s="145"/>
    </row>
    <row r="45" spans="1:12" ht="15" customHeight="1" x14ac:dyDescent="0.3">
      <c r="A45" s="359"/>
      <c r="B45" s="360"/>
      <c r="C45" s="516" t="s">
        <v>248</v>
      </c>
      <c r="D45" s="516"/>
      <c r="E45" s="362"/>
      <c r="F45" s="363"/>
      <c r="G45" s="517" t="s">
        <v>400</v>
      </c>
      <c r="H45" s="517"/>
      <c r="I45" s="517"/>
      <c r="J45" s="364"/>
      <c r="K45" s="145"/>
    </row>
    <row r="46" spans="1:12" ht="15" x14ac:dyDescent="0.3">
      <c r="A46" s="359"/>
      <c r="B46" s="360"/>
      <c r="C46" s="359"/>
      <c r="D46" s="360"/>
      <c r="E46" s="360"/>
      <c r="F46" s="359"/>
      <c r="G46" s="518"/>
      <c r="H46" s="518"/>
      <c r="I46" s="518"/>
      <c r="J46" s="364"/>
      <c r="K46" s="145"/>
    </row>
    <row r="47" spans="1:12" ht="15" x14ac:dyDescent="0.3">
      <c r="A47" s="359"/>
      <c r="B47" s="360"/>
      <c r="C47" s="513" t="s">
        <v>123</v>
      </c>
      <c r="D47" s="513"/>
      <c r="E47" s="362"/>
      <c r="F47" s="363"/>
      <c r="G47" s="359"/>
      <c r="H47" s="359"/>
      <c r="I47" s="359"/>
      <c r="J47" s="359"/>
      <c r="K47" s="145"/>
    </row>
  </sheetData>
  <mergeCells count="11">
    <mergeCell ref="A40:L40"/>
    <mergeCell ref="A41:L41"/>
    <mergeCell ref="C47:D47"/>
    <mergeCell ref="A2:D2"/>
    <mergeCell ref="K3:L3"/>
    <mergeCell ref="A43:B43"/>
    <mergeCell ref="C45:D45"/>
    <mergeCell ref="G45:I46"/>
    <mergeCell ref="A37:L37"/>
    <mergeCell ref="A38:L38"/>
    <mergeCell ref="A39:L39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22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2024-01-29T19:17:15Z</cp:lastPrinted>
  <dcterms:created xsi:type="dcterms:W3CDTF">2011-12-27T13:20:18Z</dcterms:created>
  <dcterms:modified xsi:type="dcterms:W3CDTF">2024-01-30T07:48:53Z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